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<sst xmlns="http://schemas.openxmlformats.org/spreadsheetml/2006/main" count="140" uniqueCount="104">
  <si>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Reprezentacija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</si>
  <si>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</si>
  <si>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</si>
  <si>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</si>
  <si>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</si>
  <si>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</si>
  <si>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Usluge telefona, telefaksa</t>
  </si>
  <si>
    <t>Tisak</t>
  </si>
  <si>
    <t>Opskrba vodom</t>
  </si>
  <si>
    <t>Iznošenje i odvoz smeća</t>
  </si>
  <si>
    <t>Ostale računalne usluge</t>
  </si>
  <si>
    <t>Ostali nespomenuti rashodi poslovanja</t>
  </si>
  <si>
    <t>Usluge platnog prometa</t>
  </si>
  <si>
    <t>Naknade troškova zaposlenima</t>
  </si>
  <si>
    <t>Rashodi za materijal i energiju</t>
  </si>
  <si>
    <t>Rashodi za usluge</t>
  </si>
  <si>
    <t>Postrojenja i oprema</t>
  </si>
  <si>
    <t>Prijevozna sredstva</t>
  </si>
  <si>
    <t>CENTAR ZA ODGOJ I OBRAZOVANJE IVAN ŠTARK</t>
  </si>
  <si>
    <t>korisnik proračuna:</t>
  </si>
  <si>
    <t>Osijek, Drinska 12 b</t>
  </si>
  <si>
    <t xml:space="preserve">redni </t>
  </si>
  <si>
    <t>broj</t>
  </si>
  <si>
    <t>račun rashoda /</t>
  </si>
  <si>
    <t>naziv računa</t>
  </si>
  <si>
    <t>plan 2013.</t>
  </si>
  <si>
    <t>procjnenjena vrijednost</t>
  </si>
  <si>
    <t>(bez PDV-a)</t>
  </si>
  <si>
    <t>planirana vrijednost</t>
  </si>
  <si>
    <t>(s PDV-om)</t>
  </si>
  <si>
    <t xml:space="preserve">postupak i </t>
  </si>
  <si>
    <t>način nabave</t>
  </si>
  <si>
    <t>izdatka</t>
  </si>
  <si>
    <t>Službena radna i zaštitna odječa</t>
  </si>
  <si>
    <t>Ostali materijal za redovno poslovanje</t>
  </si>
  <si>
    <t>Namirnice za školsku kuhinju</t>
  </si>
  <si>
    <t>meso</t>
  </si>
  <si>
    <t>pekarski proizvodi</t>
  </si>
  <si>
    <t>ostali prehrambeni proizvodi</t>
  </si>
  <si>
    <t>Elektična energija</t>
  </si>
  <si>
    <t>Toplinska energija</t>
  </si>
  <si>
    <t>Benzin i gorivo</t>
  </si>
  <si>
    <t>Materijal i dijelovi za tekuće i investicijsko održavanj</t>
  </si>
  <si>
    <t xml:space="preserve">Materijal i sirovine </t>
  </si>
  <si>
    <t>mlijeko i mliječni proizvodi</t>
  </si>
  <si>
    <t>Sitni inventar i auto gume</t>
  </si>
  <si>
    <t>Poštarina</t>
  </si>
  <si>
    <t>Usluga prijevoza učenika</t>
  </si>
  <si>
    <t>Skadar d.o.o.</t>
  </si>
  <si>
    <t>Mjesečne karte</t>
  </si>
  <si>
    <t>Naknada troška roditeljima</t>
  </si>
  <si>
    <t>Usluge tekućeg i investicijskog održavanja</t>
  </si>
  <si>
    <t>Deratizacija i dezinsekcija</t>
  </si>
  <si>
    <t>Usluge čuvanja imovine i osoba</t>
  </si>
  <si>
    <t>Laboratorijske usluge</t>
  </si>
  <si>
    <t>Ostali financijski rashodi</t>
  </si>
  <si>
    <t>UKUPNO:</t>
  </si>
  <si>
    <t>1.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</si>
  <si>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</si>
  <si>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</si>
  <si>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</si>
  <si>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</si>
  <si>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</si>
  <si>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</si>
  <si>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</si>
  <si>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</si>
  <si>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</si>
  <si>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</si>
  <si>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</si>
  <si>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2.8.3</t>
  </si>
  <si>
    <t>2.8.4</t>
  </si>
  <si>
    <t>2.9</t>
  </si>
  <si>
    <t>2.10</t>
  </si>
  <si>
    <t>2.11</t>
  </si>
  <si>
    <t>2.12</t>
  </si>
  <si>
    <t>2.13</t>
  </si>
  <si>
    <t>3</t>
  </si>
  <si>
    <t>3.1</t>
  </si>
  <si>
    <t>3.2</t>
  </si>
  <si>
    <t>3.3</t>
  </si>
  <si>
    <t>3.3.1</t>
  </si>
  <si>
    <t>3.3.2</t>
  </si>
  <si>
    <t>3.3.3</t>
  </si>
  <si>
    <t>3.4</t>
  </si>
  <si>
    <t>3.5</t>
  </si>
  <si>
    <t>3.6</t>
  </si>
  <si>
    <t>3.7</t>
  </si>
  <si>
    <t>3.8</t>
  </si>
  <si>
    <t>3.9</t>
  </si>
  <si>
    <t>3.10</t>
  </si>
  <si>
    <t>3.11</t>
  </si>
  <si>
    <t>4</t>
  </si>
  <si>
    <t>4.1</t>
  </si>
  <si>
    <t>4.2</t>
  </si>
  <si>
    <t>5</t>
  </si>
  <si>
    <t>5.1</t>
  </si>
  <si>
    <t>6</t>
  </si>
  <si>
    <t>7</t>
  </si>
  <si>
    <t>Prijevoz GPP</t>
  </si>
  <si>
    <t>3.3.4</t>
  </si>
  <si>
    <t>bagatelna</t>
  </si>
  <si>
    <t>javna nabava</t>
  </si>
  <si>
    <t>provodi Grad Osijek</t>
  </si>
  <si>
    <t>PLAN NABAVE 2013. GODINA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</si>
</sst>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wrapText="1"/>
    </xf>
    <xf numFmtId="4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SheetLayoutView="80" zoomScalePageLayoutView="0" workbookViewId="0" topLeftCell="A46">
      <selection activeCell="U49" sqref="U49"/>
    </sheetView>
  </sheetViews>
  <sheetFormatPr defaultColWidth="9.140625" defaultRowHeight="12.75"/>
  <cols>
    <col min="1" max="1" width="9.140625" style="7" customWidth="1"/>
    <col min="2" max="2" width="20.00390625" style="11" customWidth="1"/>
    <col min="3" max="3" width="16.00390625" style="11" customWidth="1"/>
    <col min="4" max="4" width="53.00390625" style="12" customWidth="1"/>
    <col min="5" max="5" width="22.7109375" style="12" customWidth="1"/>
    <col min="6" max="6" width="20.7109375" style="7" customWidth="1"/>
    <col min="7" max="7" width="15.421875" style="9" hidden="1" customWidth="1"/>
    <col min="8" max="8" width="10.8515625" style="9" hidden="1" customWidth="1"/>
    <col min="9" max="9" width="13.7109375" style="9" hidden="1" customWidth="1"/>
    <col min="10" max="10" width="11.57421875" style="7" hidden="1" customWidth="1"/>
    <col min="11" max="11" width="8.140625" style="7" hidden="1" customWidth="1"/>
    <col min="12" max="12" width="5.140625" style="7" hidden="1" customWidth="1"/>
    <col min="13" max="13" width="11.28125" style="7" hidden="1" customWidth="1"/>
    <col min="14" max="14" width="18.57421875" style="7" hidden="1" customWidth="1"/>
    <col min="15" max="15" width="10.7109375" style="7" hidden="1" customWidth="1"/>
    <col min="16" max="16" width="13.7109375" style="7" hidden="1" customWidth="1"/>
    <col min="17" max="17" width="13.00390625" style="10" hidden="1" customWidth="1"/>
    <col min="18" max="18" width="16.7109375" style="7" hidden="1" customWidth="1"/>
    <col min="19" max="19" width="16.421875" style="7" hidden="1" customWidth="1"/>
    <col min="20" max="20" width="17.421875" style="7" customWidth="1"/>
    <col min="21" max="16384" width="9.140625" style="7" customWidth="1"/>
  </cols>
  <sheetData>
    <row r="1" spans="2:20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6" spans="2:4" ht="12.75">
      <c r="B6" s="46" t="s">
        <v>19</v>
      </c>
      <c r="C6" s="46"/>
      <c r="D6" s="12" t="s">
        <v>18</v>
      </c>
    </row>
    <row r="7" ht="12.75">
      <c r="D7" s="12" t="s">
        <v>20</v>
      </c>
    </row>
    <row r="8" ht="13.5" thickBot="1"/>
    <row r="9" spans="1:20" ht="12.75">
      <c r="A9" s="23" t="s">
        <v>21</v>
      </c>
      <c r="B9" s="24" t="s">
        <v>23</v>
      </c>
      <c r="C9" s="41" t="s">
        <v>25</v>
      </c>
      <c r="D9" s="39" t="s">
        <v>24</v>
      </c>
      <c r="E9" s="25" t="s">
        <v>26</v>
      </c>
      <c r="F9" s="26" t="s">
        <v>28</v>
      </c>
      <c r="G9" s="27"/>
      <c r="H9" s="27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8" t="s">
        <v>30</v>
      </c>
    </row>
    <row r="10" spans="1:20" ht="12.75">
      <c r="A10" s="29" t="s">
        <v>22</v>
      </c>
      <c r="B10" s="13" t="s">
        <v>32</v>
      </c>
      <c r="C10" s="42"/>
      <c r="D10" s="40"/>
      <c r="E10" s="30" t="s">
        <v>27</v>
      </c>
      <c r="F10" s="10" t="s">
        <v>29</v>
      </c>
      <c r="G10" s="22"/>
      <c r="H10" s="22"/>
      <c r="I10" s="22"/>
      <c r="J10" s="10"/>
      <c r="K10" s="10"/>
      <c r="L10" s="10"/>
      <c r="M10" s="10"/>
      <c r="N10" s="10"/>
      <c r="O10" s="10"/>
      <c r="P10" s="10"/>
      <c r="R10" s="10"/>
      <c r="S10" s="10"/>
      <c r="T10" s="31" t="s">
        <v>31</v>
      </c>
    </row>
    <row r="11" spans="1:20" ht="14.25" customHeight="1">
      <c r="A11" s="33" t="s">
        <v>57</v>
      </c>
      <c r="B11" s="3">
        <v>321</v>
      </c>
      <c r="C11" s="4">
        <f>F11</f>
        <v>15000</v>
      </c>
      <c r="D11" s="5" t="s">
        <v>13</v>
      </c>
      <c r="E11" s="6">
        <f>F11-(F11*20%)</f>
        <v>12000</v>
      </c>
      <c r="F11" s="14">
        <v>15000</v>
      </c>
      <c r="G11" s="14"/>
      <c r="H11" s="14"/>
      <c r="I11" s="15">
        <v>195000</v>
      </c>
      <c r="J11" s="16">
        <v>70000</v>
      </c>
      <c r="K11" s="16"/>
      <c r="L11" s="16"/>
      <c r="M11" s="16"/>
      <c r="N11" s="16"/>
      <c r="O11" s="16"/>
      <c r="P11" s="16">
        <f>F11-(F11*1.9%)</f>
        <v>14715</v>
      </c>
      <c r="Q11" s="16">
        <f>P11*1.8%+P11</f>
        <v>14979.87</v>
      </c>
      <c r="R11" s="32">
        <v>0</v>
      </c>
      <c r="S11" s="32">
        <v>0</v>
      </c>
      <c r="T11" s="32"/>
    </row>
    <row r="12" spans="1:20" ht="14.25" customHeight="1">
      <c r="A12" s="33" t="s">
        <v>58</v>
      </c>
      <c r="B12" s="3">
        <v>32131</v>
      </c>
      <c r="C12" s="4">
        <f aca="true" t="shared" si="0" ref="C12:C58">F12</f>
        <v>15000</v>
      </c>
      <c r="D12" s="5" t="s">
        <v>1</v>
      </c>
      <c r="E12" s="6">
        <f>F12-(F12*20%)</f>
        <v>12000</v>
      </c>
      <c r="F12" s="14">
        <v>15000</v>
      </c>
      <c r="G12" s="14">
        <v>3000</v>
      </c>
      <c r="H12" s="14"/>
      <c r="I12" s="15"/>
      <c r="J12" s="16"/>
      <c r="K12" s="16"/>
      <c r="L12" s="16"/>
      <c r="M12" s="16"/>
      <c r="N12" s="16"/>
      <c r="O12" s="16"/>
      <c r="P12" s="16">
        <f>F12-(F12*1.9%)</f>
        <v>14715</v>
      </c>
      <c r="Q12" s="16">
        <f>P12*1.8%+P12</f>
        <v>14979.87</v>
      </c>
      <c r="R12" s="32">
        <v>0</v>
      </c>
      <c r="S12" s="32">
        <v>0</v>
      </c>
      <c r="T12" s="32" t="s">
        <v>100</v>
      </c>
    </row>
    <row r="13" spans="1:20" ht="14.25" customHeight="1">
      <c r="A13" s="33"/>
      <c r="B13" s="3"/>
      <c r="C13" s="4"/>
      <c r="D13" s="5"/>
      <c r="E13" s="6"/>
      <c r="F13" s="14"/>
      <c r="G13" s="14"/>
      <c r="H13" s="14"/>
      <c r="I13" s="15"/>
      <c r="J13" s="16"/>
      <c r="K13" s="16"/>
      <c r="L13" s="16"/>
      <c r="M13" s="16"/>
      <c r="N13" s="16"/>
      <c r="O13" s="16"/>
      <c r="P13" s="16"/>
      <c r="Q13" s="16"/>
      <c r="R13" s="32"/>
      <c r="S13" s="32"/>
      <c r="T13" s="32"/>
    </row>
    <row r="14" spans="1:20" ht="14.25" customHeight="1">
      <c r="A14" s="33">
        <v>2</v>
      </c>
      <c r="B14" s="3">
        <v>322</v>
      </c>
      <c r="C14" s="4">
        <f t="shared" si="0"/>
        <v>728000</v>
      </c>
      <c r="D14" s="5" t="s">
        <v>14</v>
      </c>
      <c r="E14" s="6">
        <f aca="true" t="shared" si="1" ref="E14:E60">F14-(F14*20%)</f>
        <v>582400</v>
      </c>
      <c r="F14" s="14">
        <f>F15+F16+F17+F18+F19+F20+F21+F22+F27+F28+F29+F30+F31</f>
        <v>728000</v>
      </c>
      <c r="G14" s="14"/>
      <c r="H14" s="14"/>
      <c r="I14" s="15">
        <v>280000</v>
      </c>
      <c r="J14" s="16">
        <v>75000</v>
      </c>
      <c r="K14" s="16"/>
      <c r="L14" s="16"/>
      <c r="M14" s="16"/>
      <c r="N14" s="16"/>
      <c r="O14" s="16"/>
      <c r="P14" s="16">
        <f>F14-(F14*1.9%)</f>
        <v>714168</v>
      </c>
      <c r="Q14" s="16">
        <f>P14*1.8%+P14</f>
        <v>727023.024</v>
      </c>
      <c r="R14" s="32"/>
      <c r="S14" s="32"/>
      <c r="T14" s="32"/>
    </row>
    <row r="15" spans="1:20" ht="14.25" customHeight="1">
      <c r="A15" s="33" t="s">
        <v>59</v>
      </c>
      <c r="B15" s="3">
        <v>32211</v>
      </c>
      <c r="C15" s="4">
        <f t="shared" si="0"/>
        <v>20000</v>
      </c>
      <c r="D15" s="5" t="s">
        <v>2</v>
      </c>
      <c r="E15" s="6">
        <f t="shared" si="1"/>
        <v>16000</v>
      </c>
      <c r="F15" s="14">
        <v>20000</v>
      </c>
      <c r="G15" s="14">
        <v>16000</v>
      </c>
      <c r="H15" s="14"/>
      <c r="I15" s="15"/>
      <c r="J15" s="16"/>
      <c r="K15" s="16"/>
      <c r="L15" s="16"/>
      <c r="M15" s="16"/>
      <c r="N15" s="16"/>
      <c r="O15" s="16"/>
      <c r="P15" s="16">
        <f>F15-(F15*1.9%)</f>
        <v>19620</v>
      </c>
      <c r="Q15" s="16">
        <f>P15*1.8%+P15</f>
        <v>19973.16</v>
      </c>
      <c r="R15" s="32"/>
      <c r="S15" s="32"/>
      <c r="T15" s="32" t="s">
        <v>100</v>
      </c>
    </row>
    <row r="16" spans="1:20" ht="14.25" customHeight="1">
      <c r="A16" s="33" t="s">
        <v>60</v>
      </c>
      <c r="B16" s="3">
        <v>32212</v>
      </c>
      <c r="C16" s="4">
        <f t="shared" si="0"/>
        <v>12000</v>
      </c>
      <c r="D16" s="5" t="s">
        <v>3</v>
      </c>
      <c r="E16" s="6">
        <f t="shared" si="1"/>
        <v>9600</v>
      </c>
      <c r="F16" s="14">
        <v>12000</v>
      </c>
      <c r="G16" s="14">
        <v>2000</v>
      </c>
      <c r="H16" s="14"/>
      <c r="I16" s="15"/>
      <c r="J16" s="16"/>
      <c r="K16" s="16"/>
      <c r="L16" s="16"/>
      <c r="M16" s="16"/>
      <c r="N16" s="16"/>
      <c r="O16" s="16"/>
      <c r="P16" s="16">
        <f>F16-(F16*1.9%)</f>
        <v>11772</v>
      </c>
      <c r="Q16" s="16">
        <f>P16*1.8%+P16</f>
        <v>11983.896</v>
      </c>
      <c r="R16" s="32"/>
      <c r="S16" s="32"/>
      <c r="T16" s="32" t="s">
        <v>100</v>
      </c>
    </row>
    <row r="17" spans="1:20" ht="14.25" customHeight="1">
      <c r="A17" s="33" t="s">
        <v>61</v>
      </c>
      <c r="B17" s="3">
        <v>32214</v>
      </c>
      <c r="C17" s="4">
        <f t="shared" si="0"/>
        <v>85000</v>
      </c>
      <c r="D17" s="5" t="s">
        <v>4</v>
      </c>
      <c r="E17" s="6">
        <f t="shared" si="1"/>
        <v>68000</v>
      </c>
      <c r="F17" s="14">
        <v>85000</v>
      </c>
      <c r="G17" s="14">
        <v>18000</v>
      </c>
      <c r="H17" s="14"/>
      <c r="I17" s="15"/>
      <c r="J17" s="16"/>
      <c r="K17" s="16"/>
      <c r="L17" s="16"/>
      <c r="M17" s="16"/>
      <c r="N17" s="16"/>
      <c r="O17" s="16"/>
      <c r="P17" s="16">
        <f>F17-(F17*1.9%)</f>
        <v>83385</v>
      </c>
      <c r="Q17" s="16">
        <f>P17*1.8%+P17</f>
        <v>84885.93</v>
      </c>
      <c r="R17" s="32"/>
      <c r="S17" s="32"/>
      <c r="T17" s="32" t="s">
        <v>100</v>
      </c>
    </row>
    <row r="18" spans="1:20" ht="14.25" customHeight="1">
      <c r="A18" s="33" t="s">
        <v>62</v>
      </c>
      <c r="B18" s="3">
        <v>32216</v>
      </c>
      <c r="C18" s="4">
        <f t="shared" si="0"/>
        <v>2000</v>
      </c>
      <c r="D18" s="5" t="s">
        <v>5</v>
      </c>
      <c r="E18" s="6">
        <f t="shared" si="1"/>
        <v>1600</v>
      </c>
      <c r="F18" s="14">
        <f>SUM(G18:O18)</f>
        <v>2000</v>
      </c>
      <c r="G18" s="14">
        <v>2000</v>
      </c>
      <c r="H18" s="14"/>
      <c r="I18" s="15"/>
      <c r="J18" s="16"/>
      <c r="K18" s="16"/>
      <c r="L18" s="16"/>
      <c r="M18" s="16"/>
      <c r="N18" s="16"/>
      <c r="O18" s="16"/>
      <c r="P18" s="16">
        <f>F18-(F18*1.9%)</f>
        <v>1962</v>
      </c>
      <c r="Q18" s="16">
        <f>P18*1.8%+P18</f>
        <v>1997.316</v>
      </c>
      <c r="R18" s="32"/>
      <c r="S18" s="32"/>
      <c r="T18" s="32" t="s">
        <v>100</v>
      </c>
    </row>
    <row r="19" spans="1:20" ht="14.25" customHeight="1">
      <c r="A19" s="33" t="s">
        <v>63</v>
      </c>
      <c r="B19" s="3">
        <v>32215</v>
      </c>
      <c r="C19" s="4">
        <f t="shared" si="0"/>
        <v>10000</v>
      </c>
      <c r="D19" s="5" t="s">
        <v>33</v>
      </c>
      <c r="E19" s="6">
        <f t="shared" si="1"/>
        <v>8000</v>
      </c>
      <c r="F19" s="14">
        <v>10000</v>
      </c>
      <c r="G19" s="14"/>
      <c r="H19" s="14"/>
      <c r="I19" s="15"/>
      <c r="J19" s="16"/>
      <c r="K19" s="16"/>
      <c r="L19" s="16"/>
      <c r="M19" s="16"/>
      <c r="N19" s="16"/>
      <c r="O19" s="16"/>
      <c r="P19" s="16"/>
      <c r="Q19" s="16"/>
      <c r="R19" s="32"/>
      <c r="S19" s="32"/>
      <c r="T19" s="32" t="s">
        <v>100</v>
      </c>
    </row>
    <row r="20" spans="1:20" ht="14.25" customHeight="1">
      <c r="A20" s="33" t="s">
        <v>64</v>
      </c>
      <c r="B20" s="3">
        <v>32219</v>
      </c>
      <c r="C20" s="4">
        <f t="shared" si="0"/>
        <v>5000</v>
      </c>
      <c r="D20" s="5" t="s">
        <v>34</v>
      </c>
      <c r="E20" s="6">
        <f t="shared" si="1"/>
        <v>4000</v>
      </c>
      <c r="F20" s="14">
        <v>5000</v>
      </c>
      <c r="G20" s="14"/>
      <c r="H20" s="14"/>
      <c r="I20" s="15"/>
      <c r="J20" s="16"/>
      <c r="K20" s="16"/>
      <c r="L20" s="16"/>
      <c r="M20" s="16"/>
      <c r="N20" s="16"/>
      <c r="O20" s="16"/>
      <c r="P20" s="16"/>
      <c r="Q20" s="16"/>
      <c r="R20" s="32"/>
      <c r="S20" s="32"/>
      <c r="T20" s="32" t="s">
        <v>100</v>
      </c>
    </row>
    <row r="21" spans="1:20" ht="14.25" customHeight="1">
      <c r="A21" s="33" t="s">
        <v>65</v>
      </c>
      <c r="B21" s="3">
        <v>3222</v>
      </c>
      <c r="C21" s="4">
        <f t="shared" si="0"/>
        <v>12000</v>
      </c>
      <c r="D21" s="5" t="s">
        <v>43</v>
      </c>
      <c r="E21" s="6">
        <f t="shared" si="1"/>
        <v>9600</v>
      </c>
      <c r="F21" s="14">
        <v>12000</v>
      </c>
      <c r="G21" s="14"/>
      <c r="H21" s="14"/>
      <c r="I21" s="15"/>
      <c r="J21" s="16"/>
      <c r="K21" s="16"/>
      <c r="L21" s="16"/>
      <c r="M21" s="16"/>
      <c r="N21" s="16"/>
      <c r="O21" s="16"/>
      <c r="P21" s="16"/>
      <c r="Q21" s="16"/>
      <c r="R21" s="32"/>
      <c r="S21" s="32"/>
      <c r="T21" s="32" t="s">
        <v>100</v>
      </c>
    </row>
    <row r="22" spans="1:20" ht="14.25" customHeight="1">
      <c r="A22" s="33" t="s">
        <v>66</v>
      </c>
      <c r="B22" s="3">
        <v>32224</v>
      </c>
      <c r="C22" s="4">
        <f t="shared" si="0"/>
        <v>328000</v>
      </c>
      <c r="D22" s="5" t="s">
        <v>35</v>
      </c>
      <c r="E22" s="6">
        <f t="shared" si="1"/>
        <v>262400</v>
      </c>
      <c r="F22" s="14">
        <v>328000</v>
      </c>
      <c r="G22" s="14"/>
      <c r="H22" s="14"/>
      <c r="I22" s="15"/>
      <c r="J22" s="16"/>
      <c r="K22" s="16"/>
      <c r="L22" s="16"/>
      <c r="M22" s="16"/>
      <c r="N22" s="16"/>
      <c r="O22" s="16"/>
      <c r="P22" s="16"/>
      <c r="Q22" s="16"/>
      <c r="R22" s="32"/>
      <c r="S22" s="32"/>
      <c r="T22" s="32" t="s">
        <v>100</v>
      </c>
    </row>
    <row r="23" spans="1:20" ht="14.25" customHeight="1">
      <c r="A23" s="33" t="s">
        <v>67</v>
      </c>
      <c r="B23" s="3"/>
      <c r="C23" s="4">
        <f t="shared" si="0"/>
        <v>45000</v>
      </c>
      <c r="D23" s="5" t="s">
        <v>36</v>
      </c>
      <c r="E23" s="6">
        <f t="shared" si="1"/>
        <v>36000</v>
      </c>
      <c r="F23" s="14">
        <v>45000</v>
      </c>
      <c r="G23" s="14"/>
      <c r="H23" s="14"/>
      <c r="I23" s="15"/>
      <c r="J23" s="16"/>
      <c r="K23" s="16"/>
      <c r="L23" s="16"/>
      <c r="M23" s="16"/>
      <c r="N23" s="16"/>
      <c r="O23" s="16"/>
      <c r="P23" s="16"/>
      <c r="Q23" s="16"/>
      <c r="R23" s="32"/>
      <c r="S23" s="32"/>
      <c r="T23" s="32" t="s">
        <v>100</v>
      </c>
    </row>
    <row r="24" spans="1:20" ht="14.25" customHeight="1">
      <c r="A24" s="33" t="s">
        <v>68</v>
      </c>
      <c r="B24" s="3"/>
      <c r="C24" s="4">
        <f t="shared" si="0"/>
        <v>80000</v>
      </c>
      <c r="D24" s="5" t="s">
        <v>37</v>
      </c>
      <c r="E24" s="6">
        <f t="shared" si="1"/>
        <v>64000</v>
      </c>
      <c r="F24" s="14">
        <v>80000</v>
      </c>
      <c r="G24" s="14"/>
      <c r="H24" s="14"/>
      <c r="I24" s="15"/>
      <c r="J24" s="16"/>
      <c r="K24" s="16"/>
      <c r="L24" s="16"/>
      <c r="M24" s="16"/>
      <c r="N24" s="16"/>
      <c r="O24" s="16"/>
      <c r="P24" s="16"/>
      <c r="Q24" s="16"/>
      <c r="R24" s="32"/>
      <c r="S24" s="32"/>
      <c r="T24" s="32" t="s">
        <v>100</v>
      </c>
    </row>
    <row r="25" spans="1:20" ht="14.25" customHeight="1">
      <c r="A25" s="33" t="s">
        <v>69</v>
      </c>
      <c r="B25" s="3"/>
      <c r="C25" s="4">
        <f t="shared" si="0"/>
        <v>32000</v>
      </c>
      <c r="D25" s="5" t="s">
        <v>44</v>
      </c>
      <c r="E25" s="6">
        <f t="shared" si="1"/>
        <v>25600</v>
      </c>
      <c r="F25" s="14">
        <v>32000</v>
      </c>
      <c r="G25" s="14"/>
      <c r="H25" s="14"/>
      <c r="I25" s="15"/>
      <c r="J25" s="16"/>
      <c r="K25" s="16"/>
      <c r="L25" s="16"/>
      <c r="M25" s="16"/>
      <c r="N25" s="16"/>
      <c r="O25" s="16"/>
      <c r="P25" s="16"/>
      <c r="Q25" s="16"/>
      <c r="R25" s="32"/>
      <c r="S25" s="32"/>
      <c r="T25" s="32" t="s">
        <v>100</v>
      </c>
    </row>
    <row r="26" spans="1:20" ht="14.25" customHeight="1">
      <c r="A26" s="33" t="s">
        <v>70</v>
      </c>
      <c r="B26" s="3"/>
      <c r="C26" s="4">
        <f t="shared" si="0"/>
        <v>171000</v>
      </c>
      <c r="D26" s="5" t="s">
        <v>38</v>
      </c>
      <c r="E26" s="6">
        <f t="shared" si="1"/>
        <v>136800</v>
      </c>
      <c r="F26" s="14">
        <v>171000</v>
      </c>
      <c r="G26" s="14"/>
      <c r="H26" s="14"/>
      <c r="I26" s="15"/>
      <c r="J26" s="16"/>
      <c r="K26" s="16"/>
      <c r="L26" s="16"/>
      <c r="M26" s="16"/>
      <c r="N26" s="16"/>
      <c r="O26" s="16"/>
      <c r="P26" s="16"/>
      <c r="Q26" s="16"/>
      <c r="R26" s="32"/>
      <c r="S26" s="32"/>
      <c r="T26" s="32" t="s">
        <v>100</v>
      </c>
    </row>
    <row r="27" spans="1:20" ht="14.25" customHeight="1">
      <c r="A27" s="33" t="s">
        <v>71</v>
      </c>
      <c r="B27" s="3">
        <v>32231</v>
      </c>
      <c r="C27" s="4">
        <f t="shared" si="0"/>
        <v>80000</v>
      </c>
      <c r="D27" s="5" t="s">
        <v>39</v>
      </c>
      <c r="E27" s="6">
        <f t="shared" si="1"/>
        <v>64000</v>
      </c>
      <c r="F27" s="14">
        <v>80000</v>
      </c>
      <c r="G27" s="14"/>
      <c r="H27" s="14"/>
      <c r="I27" s="15"/>
      <c r="J27" s="16"/>
      <c r="K27" s="16"/>
      <c r="L27" s="16"/>
      <c r="M27" s="16"/>
      <c r="N27" s="16"/>
      <c r="O27" s="16"/>
      <c r="P27" s="16"/>
      <c r="Q27" s="16"/>
      <c r="R27" s="32"/>
      <c r="S27" s="32"/>
      <c r="T27" s="32" t="s">
        <v>100</v>
      </c>
    </row>
    <row r="28" spans="1:20" ht="14.25" customHeight="1">
      <c r="A28" s="33" t="s">
        <v>72</v>
      </c>
      <c r="B28" s="3">
        <v>32232</v>
      </c>
      <c r="C28" s="4">
        <f t="shared" si="0"/>
        <v>115000</v>
      </c>
      <c r="D28" s="5" t="s">
        <v>40</v>
      </c>
      <c r="E28" s="6">
        <f t="shared" si="1"/>
        <v>92000</v>
      </c>
      <c r="F28" s="14">
        <v>115000</v>
      </c>
      <c r="G28" s="14"/>
      <c r="H28" s="14"/>
      <c r="I28" s="15"/>
      <c r="J28" s="16"/>
      <c r="K28" s="16"/>
      <c r="L28" s="16"/>
      <c r="M28" s="16"/>
      <c r="N28" s="16"/>
      <c r="O28" s="16"/>
      <c r="P28" s="16"/>
      <c r="Q28" s="16"/>
      <c r="R28" s="32"/>
      <c r="S28" s="32"/>
      <c r="T28" s="32" t="s">
        <v>100</v>
      </c>
    </row>
    <row r="29" spans="1:20" ht="14.25" customHeight="1">
      <c r="A29" s="33" t="s">
        <v>73</v>
      </c>
      <c r="B29" s="3">
        <v>32234</v>
      </c>
      <c r="C29" s="4">
        <f t="shared" si="0"/>
        <v>40000</v>
      </c>
      <c r="D29" s="5" t="s">
        <v>41</v>
      </c>
      <c r="E29" s="6">
        <f t="shared" si="1"/>
        <v>32000</v>
      </c>
      <c r="F29" s="14">
        <v>40000</v>
      </c>
      <c r="G29" s="14"/>
      <c r="H29" s="14"/>
      <c r="I29" s="15"/>
      <c r="J29" s="16"/>
      <c r="K29" s="16"/>
      <c r="L29" s="16"/>
      <c r="M29" s="16"/>
      <c r="N29" s="16"/>
      <c r="O29" s="16"/>
      <c r="P29" s="16"/>
      <c r="Q29" s="16"/>
      <c r="R29" s="32"/>
      <c r="S29" s="32"/>
      <c r="T29" s="32" t="s">
        <v>100</v>
      </c>
    </row>
    <row r="30" spans="1:20" ht="14.25" customHeight="1">
      <c r="A30" s="33" t="s">
        <v>74</v>
      </c>
      <c r="B30" s="3">
        <v>3224</v>
      </c>
      <c r="C30" s="4">
        <f t="shared" si="0"/>
        <v>5000</v>
      </c>
      <c r="D30" s="5" t="s">
        <v>42</v>
      </c>
      <c r="E30" s="6">
        <f t="shared" si="1"/>
        <v>4000</v>
      </c>
      <c r="F30" s="14">
        <f>SUM(G30:O30)</f>
        <v>5000</v>
      </c>
      <c r="G30" s="14">
        <v>5000</v>
      </c>
      <c r="H30" s="14"/>
      <c r="I30" s="15"/>
      <c r="J30" s="16"/>
      <c r="K30" s="16"/>
      <c r="L30" s="16"/>
      <c r="M30" s="16"/>
      <c r="N30" s="16"/>
      <c r="O30" s="16"/>
      <c r="P30" s="16">
        <f>F30-(F30*1.9%)</f>
        <v>4905</v>
      </c>
      <c r="Q30" s="16">
        <f>P30*1.8%+P30</f>
        <v>4993.29</v>
      </c>
      <c r="R30" s="32"/>
      <c r="S30" s="32"/>
      <c r="T30" s="32" t="s">
        <v>100</v>
      </c>
    </row>
    <row r="31" spans="1:20" ht="14.25" customHeight="1">
      <c r="A31" s="33" t="s">
        <v>75</v>
      </c>
      <c r="B31" s="3">
        <v>3225</v>
      </c>
      <c r="C31" s="4">
        <f t="shared" si="0"/>
        <v>14000</v>
      </c>
      <c r="D31" s="5" t="s">
        <v>45</v>
      </c>
      <c r="E31" s="6">
        <f t="shared" si="1"/>
        <v>11200</v>
      </c>
      <c r="F31" s="14">
        <v>14000</v>
      </c>
      <c r="G31" s="14"/>
      <c r="H31" s="14"/>
      <c r="I31" s="15"/>
      <c r="J31" s="16"/>
      <c r="K31" s="16"/>
      <c r="L31" s="16"/>
      <c r="M31" s="16"/>
      <c r="N31" s="16"/>
      <c r="O31" s="16"/>
      <c r="P31" s="16"/>
      <c r="Q31" s="16"/>
      <c r="R31" s="32"/>
      <c r="S31" s="32"/>
      <c r="T31" s="32" t="s">
        <v>100</v>
      </c>
    </row>
    <row r="32" spans="1:20" ht="14.25" customHeight="1">
      <c r="A32" s="33"/>
      <c r="B32" s="3"/>
      <c r="C32" s="4"/>
      <c r="D32" s="5"/>
      <c r="E32" s="6"/>
      <c r="F32" s="14"/>
      <c r="G32" s="14"/>
      <c r="H32" s="14"/>
      <c r="I32" s="15"/>
      <c r="J32" s="16"/>
      <c r="K32" s="16"/>
      <c r="L32" s="16"/>
      <c r="M32" s="16"/>
      <c r="N32" s="16"/>
      <c r="O32" s="16"/>
      <c r="P32" s="16"/>
      <c r="Q32" s="16"/>
      <c r="R32" s="32"/>
      <c r="S32" s="32"/>
      <c r="T32" s="32"/>
    </row>
    <row r="33" spans="1:20" ht="14.25" customHeight="1">
      <c r="A33" s="33" t="s">
        <v>76</v>
      </c>
      <c r="B33" s="3">
        <v>323</v>
      </c>
      <c r="C33" s="4">
        <f t="shared" si="0"/>
        <v>1273000</v>
      </c>
      <c r="D33" s="5" t="s">
        <v>15</v>
      </c>
      <c r="E33" s="6">
        <f t="shared" si="1"/>
        <v>1018400</v>
      </c>
      <c r="F33" s="14">
        <f>C34+C35+C36+C41+C42+C43+C44+C45+C46+C47+C48</f>
        <v>1273000</v>
      </c>
      <c r="G33" s="14"/>
      <c r="H33" s="14"/>
      <c r="I33" s="15">
        <v>320000</v>
      </c>
      <c r="J33" s="16">
        <v>35000</v>
      </c>
      <c r="K33" s="16"/>
      <c r="L33" s="16"/>
      <c r="M33" s="16"/>
      <c r="N33" s="16"/>
      <c r="O33" s="16"/>
      <c r="P33" s="16">
        <f>F33-(F33*1.9%)</f>
        <v>1248813</v>
      </c>
      <c r="Q33" s="16">
        <f>P33*1.8%+P33</f>
        <v>1271291.634</v>
      </c>
      <c r="R33" s="32"/>
      <c r="S33" s="32"/>
      <c r="T33" s="32"/>
    </row>
    <row r="34" spans="1:20" ht="14.25" customHeight="1">
      <c r="A34" s="33" t="s">
        <v>77</v>
      </c>
      <c r="B34" s="3">
        <v>32311</v>
      </c>
      <c r="C34" s="4">
        <f t="shared" si="0"/>
        <v>30000</v>
      </c>
      <c r="D34" s="5" t="s">
        <v>6</v>
      </c>
      <c r="E34" s="6">
        <f t="shared" si="1"/>
        <v>24000</v>
      </c>
      <c r="F34" s="14">
        <v>30000</v>
      </c>
      <c r="G34" s="14">
        <v>20000</v>
      </c>
      <c r="H34" s="14"/>
      <c r="I34" s="15"/>
      <c r="J34" s="16"/>
      <c r="K34" s="16"/>
      <c r="L34" s="16"/>
      <c r="M34" s="16"/>
      <c r="N34" s="16"/>
      <c r="O34" s="16"/>
      <c r="P34" s="16">
        <f>F34-(F34*1.9%)</f>
        <v>29430</v>
      </c>
      <c r="Q34" s="16">
        <f>P34*1.8%+P34</f>
        <v>29959.74</v>
      </c>
      <c r="R34" s="32"/>
      <c r="S34" s="32"/>
      <c r="T34" s="32" t="s">
        <v>100</v>
      </c>
    </row>
    <row r="35" spans="1:20" ht="14.25" customHeight="1">
      <c r="A35" s="33" t="s">
        <v>78</v>
      </c>
      <c r="B35" s="3">
        <v>32313</v>
      </c>
      <c r="C35" s="4">
        <f t="shared" si="0"/>
        <v>2000</v>
      </c>
      <c r="D35" s="5" t="s">
        <v>46</v>
      </c>
      <c r="E35" s="6">
        <f t="shared" si="1"/>
        <v>1600</v>
      </c>
      <c r="F35" s="14">
        <v>2000</v>
      </c>
      <c r="G35" s="14"/>
      <c r="H35" s="14"/>
      <c r="I35" s="15"/>
      <c r="J35" s="16"/>
      <c r="K35" s="16"/>
      <c r="L35" s="16"/>
      <c r="M35" s="16"/>
      <c r="N35" s="16"/>
      <c r="O35" s="16"/>
      <c r="P35" s="16"/>
      <c r="Q35" s="16"/>
      <c r="R35" s="32"/>
      <c r="S35" s="32"/>
      <c r="T35" s="32" t="s">
        <v>100</v>
      </c>
    </row>
    <row r="36" spans="1:20" ht="14.25" customHeight="1">
      <c r="A36" s="33" t="s">
        <v>79</v>
      </c>
      <c r="B36" s="3">
        <v>32319</v>
      </c>
      <c r="C36" s="4">
        <f t="shared" si="0"/>
        <v>1095000</v>
      </c>
      <c r="D36" s="5" t="s">
        <v>47</v>
      </c>
      <c r="E36" s="6">
        <f t="shared" si="1"/>
        <v>876000</v>
      </c>
      <c r="F36" s="14">
        <f>F37+F38+F39+F40</f>
        <v>1095000</v>
      </c>
      <c r="G36" s="14"/>
      <c r="H36" s="14"/>
      <c r="I36" s="15"/>
      <c r="J36" s="16"/>
      <c r="K36" s="16"/>
      <c r="L36" s="16"/>
      <c r="M36" s="16"/>
      <c r="N36" s="16"/>
      <c r="O36" s="16"/>
      <c r="P36" s="16"/>
      <c r="Q36" s="16"/>
      <c r="R36" s="32"/>
      <c r="S36" s="32"/>
      <c r="T36" s="32" t="s">
        <v>100</v>
      </c>
    </row>
    <row r="37" spans="1:20" ht="14.25" customHeight="1">
      <c r="A37" s="33" t="s">
        <v>80</v>
      </c>
      <c r="B37" s="3"/>
      <c r="C37" s="4">
        <f t="shared" si="0"/>
        <v>85000</v>
      </c>
      <c r="D37" s="5" t="s">
        <v>49</v>
      </c>
      <c r="E37" s="6">
        <f t="shared" si="1"/>
        <v>68000</v>
      </c>
      <c r="F37" s="14">
        <v>85000</v>
      </c>
      <c r="G37" s="14"/>
      <c r="H37" s="14"/>
      <c r="I37" s="15"/>
      <c r="J37" s="16"/>
      <c r="K37" s="16"/>
      <c r="L37" s="16"/>
      <c r="M37" s="16"/>
      <c r="N37" s="16"/>
      <c r="O37" s="16"/>
      <c r="P37" s="16"/>
      <c r="Q37" s="16"/>
      <c r="R37" s="32"/>
      <c r="S37" s="32"/>
      <c r="T37" s="32" t="s">
        <v>100</v>
      </c>
    </row>
    <row r="38" spans="1:20" ht="14.25" customHeight="1">
      <c r="A38" s="33" t="s">
        <v>81</v>
      </c>
      <c r="B38" s="3"/>
      <c r="C38" s="4">
        <f t="shared" si="0"/>
        <v>250000</v>
      </c>
      <c r="D38" s="5" t="s">
        <v>50</v>
      </c>
      <c r="E38" s="6">
        <f t="shared" si="1"/>
        <v>200000</v>
      </c>
      <c r="F38" s="14">
        <v>250000</v>
      </c>
      <c r="G38" s="14"/>
      <c r="H38" s="14"/>
      <c r="I38" s="15"/>
      <c r="J38" s="16"/>
      <c r="K38" s="16"/>
      <c r="L38" s="16"/>
      <c r="M38" s="16"/>
      <c r="N38" s="16"/>
      <c r="O38" s="16"/>
      <c r="P38" s="16"/>
      <c r="Q38" s="16"/>
      <c r="R38" s="32"/>
      <c r="S38" s="32"/>
      <c r="T38" s="32" t="s">
        <v>100</v>
      </c>
    </row>
    <row r="39" spans="1:20" ht="14.25" customHeight="1">
      <c r="A39" s="33" t="s">
        <v>82</v>
      </c>
      <c r="B39" s="3"/>
      <c r="C39" s="4">
        <f t="shared" si="0"/>
        <v>200000</v>
      </c>
      <c r="D39" s="5" t="s">
        <v>48</v>
      </c>
      <c r="E39" s="6">
        <f t="shared" si="1"/>
        <v>160000</v>
      </c>
      <c r="F39" s="14">
        <v>200000</v>
      </c>
      <c r="G39" s="14"/>
      <c r="H39" s="14"/>
      <c r="I39" s="15"/>
      <c r="J39" s="16"/>
      <c r="K39" s="16"/>
      <c r="L39" s="16"/>
      <c r="M39" s="16"/>
      <c r="N39" s="16"/>
      <c r="O39" s="16"/>
      <c r="P39" s="16"/>
      <c r="Q39" s="16"/>
      <c r="R39" s="32"/>
      <c r="S39" s="32"/>
      <c r="T39" s="32" t="s">
        <v>101</v>
      </c>
    </row>
    <row r="40" spans="1:20" ht="14.25" customHeight="1">
      <c r="A40" s="33" t="s">
        <v>99</v>
      </c>
      <c r="B40" s="3"/>
      <c r="C40" s="4">
        <f t="shared" si="0"/>
        <v>560000</v>
      </c>
      <c r="D40" s="5" t="s">
        <v>98</v>
      </c>
      <c r="E40" s="6">
        <f t="shared" si="1"/>
        <v>448000</v>
      </c>
      <c r="F40" s="14">
        <v>560000</v>
      </c>
      <c r="G40" s="14"/>
      <c r="H40" s="14"/>
      <c r="I40" s="15"/>
      <c r="J40" s="16"/>
      <c r="K40" s="16"/>
      <c r="L40" s="16"/>
      <c r="M40" s="16"/>
      <c r="N40" s="16"/>
      <c r="O40" s="16"/>
      <c r="P40" s="16"/>
      <c r="Q40" s="16"/>
      <c r="R40" s="32"/>
      <c r="S40" s="32"/>
      <c r="T40" s="47" t="s">
        <v>102</v>
      </c>
    </row>
    <row r="41" spans="1:20" ht="14.25" customHeight="1">
      <c r="A41" s="33" t="s">
        <v>83</v>
      </c>
      <c r="B41" s="3">
        <v>3232</v>
      </c>
      <c r="C41" s="4">
        <f t="shared" si="0"/>
        <v>50000</v>
      </c>
      <c r="D41" s="5" t="s">
        <v>51</v>
      </c>
      <c r="E41" s="6">
        <f t="shared" si="1"/>
        <v>40000</v>
      </c>
      <c r="F41" s="14">
        <v>50000</v>
      </c>
      <c r="G41" s="14">
        <v>5000</v>
      </c>
      <c r="H41" s="14"/>
      <c r="I41" s="15"/>
      <c r="J41" s="16"/>
      <c r="K41" s="16"/>
      <c r="L41" s="16"/>
      <c r="M41" s="16"/>
      <c r="N41" s="16"/>
      <c r="O41" s="16"/>
      <c r="P41" s="16">
        <f aca="true" t="shared" si="2" ref="P41:P48">F41-(F41*1.9%)</f>
        <v>49050</v>
      </c>
      <c r="Q41" s="16">
        <f aca="true" t="shared" si="3" ref="Q41:Q48">P41*1.8%+P41</f>
        <v>49932.9</v>
      </c>
      <c r="R41" s="32"/>
      <c r="S41" s="32"/>
      <c r="T41" s="32" t="s">
        <v>100</v>
      </c>
    </row>
    <row r="42" spans="1:20" ht="14.25" customHeight="1">
      <c r="A42" s="33" t="s">
        <v>84</v>
      </c>
      <c r="B42" s="3">
        <v>32332</v>
      </c>
      <c r="C42" s="4">
        <f t="shared" si="0"/>
        <v>1000</v>
      </c>
      <c r="D42" s="5" t="s">
        <v>7</v>
      </c>
      <c r="E42" s="6">
        <f t="shared" si="1"/>
        <v>800</v>
      </c>
      <c r="F42" s="14">
        <f>SUM(G42:O42)</f>
        <v>1000</v>
      </c>
      <c r="G42" s="14">
        <v>1000</v>
      </c>
      <c r="H42" s="14"/>
      <c r="I42" s="15"/>
      <c r="J42" s="16"/>
      <c r="K42" s="16"/>
      <c r="L42" s="16"/>
      <c r="M42" s="16"/>
      <c r="N42" s="16"/>
      <c r="O42" s="16"/>
      <c r="P42" s="16">
        <f t="shared" si="2"/>
        <v>981</v>
      </c>
      <c r="Q42" s="16">
        <f t="shared" si="3"/>
        <v>998.658</v>
      </c>
      <c r="R42" s="32">
        <v>0</v>
      </c>
      <c r="S42" s="32">
        <v>0</v>
      </c>
      <c r="T42" s="32" t="s">
        <v>100</v>
      </c>
    </row>
    <row r="43" spans="1:20" ht="14.25" customHeight="1">
      <c r="A43" s="33" t="s">
        <v>85</v>
      </c>
      <c r="B43" s="3">
        <v>32341</v>
      </c>
      <c r="C43" s="4">
        <f t="shared" si="0"/>
        <v>28000</v>
      </c>
      <c r="D43" s="5" t="s">
        <v>8</v>
      </c>
      <c r="E43" s="6">
        <f t="shared" si="1"/>
        <v>22400</v>
      </c>
      <c r="F43" s="14">
        <v>28000</v>
      </c>
      <c r="G43" s="14">
        <v>18000</v>
      </c>
      <c r="H43" s="14"/>
      <c r="I43" s="15"/>
      <c r="J43" s="16"/>
      <c r="K43" s="16"/>
      <c r="L43" s="16"/>
      <c r="M43" s="16"/>
      <c r="N43" s="16"/>
      <c r="O43" s="16"/>
      <c r="P43" s="16">
        <f t="shared" si="2"/>
        <v>27468</v>
      </c>
      <c r="Q43" s="16">
        <f t="shared" si="3"/>
        <v>27962.424</v>
      </c>
      <c r="R43" s="32">
        <v>0</v>
      </c>
      <c r="S43" s="32">
        <v>0</v>
      </c>
      <c r="T43" s="32" t="s">
        <v>100</v>
      </c>
    </row>
    <row r="44" spans="1:20" ht="14.25" customHeight="1">
      <c r="A44" s="33" t="s">
        <v>86</v>
      </c>
      <c r="B44" s="3">
        <v>32342</v>
      </c>
      <c r="C44" s="4">
        <f t="shared" si="0"/>
        <v>40000</v>
      </c>
      <c r="D44" s="5" t="s">
        <v>9</v>
      </c>
      <c r="E44" s="6">
        <f t="shared" si="1"/>
        <v>32000</v>
      </c>
      <c r="F44" s="14">
        <v>40000</v>
      </c>
      <c r="G44" s="14">
        <v>21000</v>
      </c>
      <c r="H44" s="14"/>
      <c r="I44" s="15"/>
      <c r="J44" s="16"/>
      <c r="K44" s="16"/>
      <c r="L44" s="16"/>
      <c r="M44" s="16"/>
      <c r="N44" s="16"/>
      <c r="O44" s="16"/>
      <c r="P44" s="16">
        <f t="shared" si="2"/>
        <v>39240</v>
      </c>
      <c r="Q44" s="16">
        <f t="shared" si="3"/>
        <v>39946.32</v>
      </c>
      <c r="R44" s="32">
        <v>0</v>
      </c>
      <c r="S44" s="32">
        <v>0</v>
      </c>
      <c r="T44" s="32" t="s">
        <v>100</v>
      </c>
    </row>
    <row r="45" spans="1:20" ht="14.25" customHeight="1">
      <c r="A45" s="33" t="s">
        <v>87</v>
      </c>
      <c r="B45" s="3">
        <v>32343</v>
      </c>
      <c r="C45" s="4">
        <f t="shared" si="0"/>
        <v>2500</v>
      </c>
      <c r="D45" s="5" t="s">
        <v>52</v>
      </c>
      <c r="E45" s="6">
        <f t="shared" si="1"/>
        <v>2000</v>
      </c>
      <c r="F45" s="14">
        <v>2500</v>
      </c>
      <c r="G45" s="14"/>
      <c r="H45" s="14"/>
      <c r="I45" s="15"/>
      <c r="J45" s="16"/>
      <c r="K45" s="16"/>
      <c r="L45" s="16"/>
      <c r="M45" s="16"/>
      <c r="N45" s="16"/>
      <c r="O45" s="16"/>
      <c r="P45" s="16">
        <f t="shared" si="2"/>
        <v>2452.5</v>
      </c>
      <c r="Q45" s="16">
        <f t="shared" si="3"/>
        <v>2496.645</v>
      </c>
      <c r="R45" s="32"/>
      <c r="S45" s="32"/>
      <c r="T45" s="32" t="s">
        <v>100</v>
      </c>
    </row>
    <row r="46" spans="1:20" ht="14.25" customHeight="1">
      <c r="A46" s="33" t="s">
        <v>88</v>
      </c>
      <c r="B46" s="3">
        <v>32346</v>
      </c>
      <c r="C46" s="4">
        <f t="shared" si="0"/>
        <v>6500</v>
      </c>
      <c r="D46" s="5" t="s">
        <v>53</v>
      </c>
      <c r="E46" s="6">
        <f t="shared" si="1"/>
        <v>5200</v>
      </c>
      <c r="F46" s="14">
        <v>6500</v>
      </c>
      <c r="G46" s="14"/>
      <c r="H46" s="14"/>
      <c r="I46" s="15"/>
      <c r="J46" s="16"/>
      <c r="K46" s="16"/>
      <c r="L46" s="16"/>
      <c r="M46" s="16"/>
      <c r="N46" s="16"/>
      <c r="O46" s="16"/>
      <c r="P46" s="16">
        <f t="shared" si="2"/>
        <v>6376.5</v>
      </c>
      <c r="Q46" s="16">
        <f t="shared" si="3"/>
        <v>6491.277</v>
      </c>
      <c r="R46" s="32"/>
      <c r="S46" s="32"/>
      <c r="T46" s="32" t="s">
        <v>100</v>
      </c>
    </row>
    <row r="47" spans="1:20" ht="14.25" customHeight="1">
      <c r="A47" s="33" t="s">
        <v>89</v>
      </c>
      <c r="B47" s="3">
        <v>32363</v>
      </c>
      <c r="C47" s="4">
        <f t="shared" si="0"/>
        <v>8000</v>
      </c>
      <c r="D47" s="5" t="s">
        <v>54</v>
      </c>
      <c r="E47" s="6">
        <f t="shared" si="1"/>
        <v>6400</v>
      </c>
      <c r="F47" s="14">
        <v>8000</v>
      </c>
      <c r="G47" s="14"/>
      <c r="H47" s="14"/>
      <c r="I47" s="15"/>
      <c r="J47" s="16"/>
      <c r="K47" s="16"/>
      <c r="L47" s="16"/>
      <c r="M47" s="16"/>
      <c r="N47" s="16"/>
      <c r="O47" s="16"/>
      <c r="P47" s="16">
        <f t="shared" si="2"/>
        <v>7848</v>
      </c>
      <c r="Q47" s="16">
        <f t="shared" si="3"/>
        <v>7989.264</v>
      </c>
      <c r="R47" s="32"/>
      <c r="S47" s="32"/>
      <c r="T47" s="32" t="s">
        <v>100</v>
      </c>
    </row>
    <row r="48" spans="1:20" ht="14.25" customHeight="1">
      <c r="A48" s="33" t="s">
        <v>90</v>
      </c>
      <c r="B48" s="3">
        <v>32389</v>
      </c>
      <c r="C48" s="4">
        <f t="shared" si="0"/>
        <v>10000</v>
      </c>
      <c r="D48" s="5" t="s">
        <v>10</v>
      </c>
      <c r="E48" s="6">
        <f t="shared" si="1"/>
        <v>8000</v>
      </c>
      <c r="F48" s="14">
        <v>10000</v>
      </c>
      <c r="G48" s="14">
        <v>8000</v>
      </c>
      <c r="H48" s="14"/>
      <c r="I48" s="15"/>
      <c r="J48" s="16"/>
      <c r="K48" s="16"/>
      <c r="L48" s="16"/>
      <c r="M48" s="16"/>
      <c r="N48" s="16"/>
      <c r="O48" s="16"/>
      <c r="P48" s="16">
        <f t="shared" si="2"/>
        <v>9810</v>
      </c>
      <c r="Q48" s="16">
        <f t="shared" si="3"/>
        <v>9986.58</v>
      </c>
      <c r="R48" s="32"/>
      <c r="S48" s="32"/>
      <c r="T48" s="32" t="s">
        <v>100</v>
      </c>
    </row>
    <row r="49" spans="1:20" ht="14.25" customHeight="1">
      <c r="A49" s="33"/>
      <c r="B49" s="3"/>
      <c r="C49" s="4"/>
      <c r="D49" s="5"/>
      <c r="E49" s="6"/>
      <c r="F49" s="14"/>
      <c r="G49" s="14"/>
      <c r="H49" s="14"/>
      <c r="I49" s="15"/>
      <c r="J49" s="16"/>
      <c r="K49" s="16"/>
      <c r="L49" s="16"/>
      <c r="M49" s="16"/>
      <c r="N49" s="16"/>
      <c r="O49" s="16"/>
      <c r="P49" s="16"/>
      <c r="Q49" s="16"/>
      <c r="R49" s="32"/>
      <c r="S49" s="32"/>
      <c r="T49" s="32"/>
    </row>
    <row r="50" spans="1:20" ht="14.25" customHeight="1">
      <c r="A50" s="33" t="s">
        <v>91</v>
      </c>
      <c r="B50" s="3">
        <v>329</v>
      </c>
      <c r="C50" s="4">
        <f t="shared" si="0"/>
        <v>68500</v>
      </c>
      <c r="D50" s="5" t="s">
        <v>11</v>
      </c>
      <c r="E50" s="6">
        <f t="shared" si="1"/>
        <v>54800</v>
      </c>
      <c r="F50" s="14">
        <f>F51+F52</f>
        <v>68500</v>
      </c>
      <c r="G50" s="14"/>
      <c r="H50" s="14"/>
      <c r="I50" s="15">
        <v>18000</v>
      </c>
      <c r="J50" s="16">
        <v>140000</v>
      </c>
      <c r="K50" s="16"/>
      <c r="L50" s="16"/>
      <c r="M50" s="16"/>
      <c r="N50" s="16"/>
      <c r="O50" s="16"/>
      <c r="P50" s="16">
        <f>F50-(F50*1.9%)</f>
        <v>67198.5</v>
      </c>
      <c r="Q50" s="16">
        <f>P50*1.8%+P50</f>
        <v>68408.073</v>
      </c>
      <c r="R50" s="32"/>
      <c r="S50" s="32"/>
      <c r="T50" s="32"/>
    </row>
    <row r="51" spans="1:20" ht="14.25" customHeight="1">
      <c r="A51" s="33" t="s">
        <v>92</v>
      </c>
      <c r="B51" s="3">
        <v>32931</v>
      </c>
      <c r="C51" s="4">
        <f t="shared" si="0"/>
        <v>2000</v>
      </c>
      <c r="D51" s="5" t="s">
        <v>0</v>
      </c>
      <c r="E51" s="6">
        <f t="shared" si="1"/>
        <v>1600</v>
      </c>
      <c r="F51" s="14">
        <f>SUM(G51:O51)</f>
        <v>2000</v>
      </c>
      <c r="G51" s="14">
        <v>2000</v>
      </c>
      <c r="H51" s="14"/>
      <c r="I51" s="15"/>
      <c r="J51" s="16"/>
      <c r="K51" s="16"/>
      <c r="L51" s="16"/>
      <c r="M51" s="16"/>
      <c r="N51" s="16"/>
      <c r="O51" s="16"/>
      <c r="P51" s="16">
        <f>F51-(F51*1.9%)</f>
        <v>1962</v>
      </c>
      <c r="Q51" s="16">
        <f>P51*1.8%+P51</f>
        <v>1997.316</v>
      </c>
      <c r="R51" s="32"/>
      <c r="S51" s="32"/>
      <c r="T51" s="32" t="s">
        <v>100</v>
      </c>
    </row>
    <row r="52" spans="1:20" ht="14.25" customHeight="1">
      <c r="A52" s="33" t="s">
        <v>93</v>
      </c>
      <c r="B52" s="3">
        <v>3299</v>
      </c>
      <c r="C52" s="4">
        <f t="shared" si="0"/>
        <v>66500</v>
      </c>
      <c r="D52" s="5" t="s">
        <v>11</v>
      </c>
      <c r="E52" s="6">
        <f t="shared" si="1"/>
        <v>53200</v>
      </c>
      <c r="F52" s="14">
        <v>66500</v>
      </c>
      <c r="G52" s="14"/>
      <c r="H52" s="14"/>
      <c r="I52" s="15"/>
      <c r="J52" s="16"/>
      <c r="K52" s="16"/>
      <c r="L52" s="16"/>
      <c r="M52" s="16"/>
      <c r="N52" s="16"/>
      <c r="O52" s="16"/>
      <c r="P52" s="16"/>
      <c r="Q52" s="16"/>
      <c r="R52" s="32"/>
      <c r="S52" s="32"/>
      <c r="T52" s="32" t="s">
        <v>100</v>
      </c>
    </row>
    <row r="53" spans="1:20" ht="14.25" customHeight="1">
      <c r="A53" s="33"/>
      <c r="B53" s="3"/>
      <c r="C53" s="4"/>
      <c r="D53" s="5"/>
      <c r="E53" s="6"/>
      <c r="F53" s="14"/>
      <c r="G53" s="14"/>
      <c r="H53" s="14"/>
      <c r="I53" s="15"/>
      <c r="J53" s="16"/>
      <c r="K53" s="16"/>
      <c r="L53" s="16"/>
      <c r="M53" s="16"/>
      <c r="N53" s="16"/>
      <c r="O53" s="16"/>
      <c r="P53" s="16"/>
      <c r="Q53" s="16"/>
      <c r="R53" s="32"/>
      <c r="S53" s="32"/>
      <c r="T53" s="32"/>
    </row>
    <row r="54" spans="1:20" ht="14.25" customHeight="1">
      <c r="A54" s="33" t="s">
        <v>94</v>
      </c>
      <c r="B54" s="3">
        <v>343</v>
      </c>
      <c r="C54" s="4">
        <f t="shared" si="0"/>
        <v>10000</v>
      </c>
      <c r="D54" s="5" t="s">
        <v>55</v>
      </c>
      <c r="E54" s="6">
        <f t="shared" si="1"/>
        <v>8000</v>
      </c>
      <c r="F54" s="14">
        <v>10000</v>
      </c>
      <c r="G54" s="14"/>
      <c r="H54" s="14"/>
      <c r="I54" s="15"/>
      <c r="J54" s="16"/>
      <c r="K54" s="16"/>
      <c r="L54" s="16"/>
      <c r="M54" s="16"/>
      <c r="N54" s="16"/>
      <c r="O54" s="16"/>
      <c r="P54" s="16"/>
      <c r="Q54" s="16"/>
      <c r="R54" s="32"/>
      <c r="S54" s="32"/>
      <c r="T54" s="32"/>
    </row>
    <row r="55" spans="1:20" ht="14.25" customHeight="1">
      <c r="A55" s="33" t="s">
        <v>95</v>
      </c>
      <c r="B55" s="3">
        <v>34312</v>
      </c>
      <c r="C55" s="4">
        <f t="shared" si="0"/>
        <v>10000</v>
      </c>
      <c r="D55" s="5" t="s">
        <v>12</v>
      </c>
      <c r="E55" s="6">
        <f t="shared" si="1"/>
        <v>8000</v>
      </c>
      <c r="F55" s="14">
        <v>10000</v>
      </c>
      <c r="G55" s="14">
        <v>7000</v>
      </c>
      <c r="H55" s="14"/>
      <c r="I55" s="15"/>
      <c r="J55" s="16"/>
      <c r="K55" s="16"/>
      <c r="L55" s="16"/>
      <c r="M55" s="16"/>
      <c r="N55" s="16"/>
      <c r="O55" s="16"/>
      <c r="P55" s="16">
        <f>F55-(F55*1.9%)</f>
        <v>9810</v>
      </c>
      <c r="Q55" s="16">
        <f>P55*1.8%+P55</f>
        <v>9986.58</v>
      </c>
      <c r="R55" s="32"/>
      <c r="S55" s="32"/>
      <c r="T55" s="32" t="s">
        <v>100</v>
      </c>
    </row>
    <row r="56" spans="1:20" ht="14.25" customHeight="1">
      <c r="A56" s="33"/>
      <c r="B56" s="3"/>
      <c r="C56" s="4"/>
      <c r="D56" s="5"/>
      <c r="E56" s="6"/>
      <c r="F56" s="14"/>
      <c r="G56" s="14"/>
      <c r="H56" s="14"/>
      <c r="I56" s="15"/>
      <c r="J56" s="16"/>
      <c r="K56" s="16"/>
      <c r="L56" s="16"/>
      <c r="M56" s="16"/>
      <c r="N56" s="16"/>
      <c r="O56" s="16"/>
      <c r="P56" s="16"/>
      <c r="Q56" s="16"/>
      <c r="R56" s="32"/>
      <c r="S56" s="32"/>
      <c r="T56" s="32"/>
    </row>
    <row r="57" spans="1:20" ht="14.25" customHeight="1">
      <c r="A57" s="33" t="s">
        <v>96</v>
      </c>
      <c r="B57" s="17">
        <v>422</v>
      </c>
      <c r="C57" s="4">
        <f t="shared" si="0"/>
        <v>45000</v>
      </c>
      <c r="D57" s="18" t="s">
        <v>16</v>
      </c>
      <c r="E57" s="6">
        <f t="shared" si="1"/>
        <v>36000</v>
      </c>
      <c r="F57" s="14">
        <f>SUM(G57:O57)</f>
        <v>45000</v>
      </c>
      <c r="G57" s="14"/>
      <c r="H57" s="14"/>
      <c r="I57" s="15">
        <v>45000</v>
      </c>
      <c r="J57" s="16"/>
      <c r="K57" s="16"/>
      <c r="L57" s="16"/>
      <c r="M57" s="16"/>
      <c r="N57" s="16"/>
      <c r="O57" s="16"/>
      <c r="P57" s="16">
        <f>F57*1.6%+F57</f>
        <v>45720</v>
      </c>
      <c r="Q57" s="16">
        <f>P57*9.5%+P57</f>
        <v>50063.4</v>
      </c>
      <c r="R57" s="32"/>
      <c r="S57" s="32"/>
      <c r="T57" s="32" t="s">
        <v>100</v>
      </c>
    </row>
    <row r="58" spans="1:20" ht="14.25" customHeight="1">
      <c r="A58" s="33" t="s">
        <v>97</v>
      </c>
      <c r="B58" s="17">
        <v>423</v>
      </c>
      <c r="C58" s="4">
        <f t="shared" si="0"/>
        <v>200000</v>
      </c>
      <c r="D58" s="18" t="s">
        <v>17</v>
      </c>
      <c r="E58" s="6">
        <f t="shared" si="1"/>
        <v>160000</v>
      </c>
      <c r="F58" s="14">
        <f>SUM(G58:O58)</f>
        <v>200000</v>
      </c>
      <c r="G58" s="14"/>
      <c r="H58" s="14"/>
      <c r="I58" s="15"/>
      <c r="J58" s="16">
        <v>200000</v>
      </c>
      <c r="K58" s="16"/>
      <c r="L58" s="16"/>
      <c r="M58" s="16"/>
      <c r="N58" s="16"/>
      <c r="O58" s="16"/>
      <c r="P58" s="16"/>
      <c r="Q58" s="16">
        <f>P58*9.5%+P58</f>
        <v>0</v>
      </c>
      <c r="R58" s="32"/>
      <c r="S58" s="32"/>
      <c r="T58" s="47" t="s">
        <v>101</v>
      </c>
    </row>
    <row r="59" spans="2:11" s="10" customFormat="1" ht="13.5" thickBot="1">
      <c r="B59" s="19"/>
      <c r="C59" s="19"/>
      <c r="D59" s="1"/>
      <c r="E59" s="34"/>
      <c r="F59" s="2"/>
      <c r="G59" s="2"/>
      <c r="H59" s="2"/>
      <c r="I59" s="2"/>
      <c r="J59" s="20"/>
      <c r="K59" s="20"/>
    </row>
    <row r="60" spans="1:9" s="10" customFormat="1" ht="13.5" thickBot="1">
      <c r="A60" s="43" t="s">
        <v>56</v>
      </c>
      <c r="B60" s="44"/>
      <c r="C60" s="44"/>
      <c r="D60" s="35"/>
      <c r="E60" s="36">
        <f t="shared" si="1"/>
        <v>1871600</v>
      </c>
      <c r="F60" s="37">
        <v>2339500</v>
      </c>
      <c r="G60" s="22"/>
      <c r="H60" s="22"/>
      <c r="I60" s="22"/>
    </row>
    <row r="61" spans="2:9" s="10" customFormat="1" ht="12.75">
      <c r="B61" s="13"/>
      <c r="C61" s="13"/>
      <c r="D61" s="21"/>
      <c r="E61" s="21"/>
      <c r="G61" s="22"/>
      <c r="H61" s="22"/>
      <c r="I61" s="22"/>
    </row>
    <row r="62" spans="2:9" s="10" customFormat="1" ht="12.75">
      <c r="B62" s="13"/>
      <c r="C62" s="13"/>
      <c r="D62" s="21"/>
      <c r="E62" s="21"/>
      <c r="G62" s="22"/>
      <c r="H62" s="22"/>
      <c r="I62" s="22"/>
    </row>
    <row r="63" spans="2:9" s="10" customFormat="1" ht="12.75">
      <c r="B63" s="13"/>
      <c r="C63" s="13"/>
      <c r="D63" s="21"/>
      <c r="E63" s="21"/>
      <c r="G63" s="22"/>
      <c r="H63" s="22"/>
      <c r="I63" s="22"/>
    </row>
    <row r="64" spans="2:9" s="10" customFormat="1" ht="12.75">
      <c r="B64" s="13"/>
      <c r="C64" s="13"/>
      <c r="D64" s="21"/>
      <c r="E64" s="21"/>
      <c r="G64" s="22"/>
      <c r="H64" s="22"/>
      <c r="I64" s="22"/>
    </row>
    <row r="65" spans="2:9" s="10" customFormat="1" ht="12.75">
      <c r="B65" s="13"/>
      <c r="C65" s="13"/>
      <c r="D65" s="21"/>
      <c r="E65" s="21"/>
      <c r="G65" s="22"/>
      <c r="H65" s="22"/>
      <c r="I65" s="22"/>
    </row>
    <row r="66" spans="2:9" s="10" customFormat="1" ht="12.75">
      <c r="B66" s="13"/>
      <c r="C66" s="13"/>
      <c r="D66" s="21"/>
      <c r="E66" s="21"/>
      <c r="G66" s="22"/>
      <c r="H66" s="22"/>
      <c r="I66" s="22"/>
    </row>
    <row r="67" spans="2:9" s="10" customFormat="1" ht="12.75">
      <c r="B67" s="13"/>
      <c r="C67" s="13"/>
      <c r="D67" s="21"/>
      <c r="E67" s="21"/>
      <c r="G67" s="22"/>
      <c r="H67" s="22"/>
      <c r="I67" s="22"/>
    </row>
    <row r="68" spans="2:9" s="10" customFormat="1" ht="12.75">
      <c r="B68" s="13"/>
      <c r="C68" s="13"/>
      <c r="D68" s="21"/>
      <c r="E68" s="21"/>
      <c r="G68" s="22"/>
      <c r="H68" s="22"/>
      <c r="I68" s="22"/>
    </row>
    <row r="69" spans="2:9" s="10" customFormat="1" ht="12.75">
      <c r="B69" s="13"/>
      <c r="C69" s="13"/>
      <c r="D69" s="21"/>
      <c r="E69" s="21"/>
      <c r="G69" s="22"/>
      <c r="H69" s="22"/>
      <c r="I69" s="22"/>
    </row>
    <row r="70" spans="2:9" s="10" customFormat="1" ht="12.75">
      <c r="B70" s="13"/>
      <c r="C70" s="13"/>
      <c r="D70" s="21"/>
      <c r="E70" s="21"/>
      <c r="G70" s="22"/>
      <c r="H70" s="22"/>
      <c r="I70" s="22"/>
    </row>
    <row r="71" spans="2:9" s="10" customFormat="1" ht="12.75">
      <c r="B71" s="13"/>
      <c r="C71" s="13"/>
      <c r="D71" s="21"/>
      <c r="E71" s="21"/>
      <c r="G71" s="22"/>
      <c r="H71" s="22"/>
      <c r="I71" s="22"/>
    </row>
    <row r="72" spans="2:9" s="10" customFormat="1" ht="12.75">
      <c r="B72" s="13"/>
      <c r="C72" s="13"/>
      <c r="D72" s="21"/>
      <c r="E72" s="21"/>
      <c r="G72" s="22"/>
      <c r="H72" s="22"/>
      <c r="I72" s="22"/>
    </row>
    <row r="73" spans="2:9" s="10" customFormat="1" ht="12.75">
      <c r="B73" s="13"/>
      <c r="C73" s="13"/>
      <c r="D73" s="21"/>
      <c r="E73" s="21"/>
      <c r="G73" s="22"/>
      <c r="H73" s="22"/>
      <c r="I73" s="22"/>
    </row>
    <row r="74" spans="2:9" s="10" customFormat="1" ht="12.75">
      <c r="B74" s="13"/>
      <c r="C74" s="13"/>
      <c r="D74" s="21"/>
      <c r="E74" s="21"/>
      <c r="G74" s="22"/>
      <c r="H74" s="22"/>
      <c r="I74" s="22"/>
    </row>
    <row r="75" spans="2:9" s="10" customFormat="1" ht="12.75">
      <c r="B75" s="13"/>
      <c r="C75" s="13"/>
      <c r="D75" s="21"/>
      <c r="E75" s="21"/>
      <c r="G75" s="22"/>
      <c r="H75" s="22"/>
      <c r="I75" s="22"/>
    </row>
    <row r="76" spans="2:9" s="10" customFormat="1" ht="12.75">
      <c r="B76" s="13"/>
      <c r="C76" s="13"/>
      <c r="D76" s="21"/>
      <c r="E76" s="21"/>
      <c r="G76" s="22"/>
      <c r="H76" s="22"/>
      <c r="I76" s="22"/>
    </row>
    <row r="77" spans="2:9" s="10" customFormat="1" ht="12.75">
      <c r="B77" s="13"/>
      <c r="C77" s="13"/>
      <c r="D77" s="21"/>
      <c r="E77" s="21"/>
      <c r="G77" s="22"/>
      <c r="H77" s="22"/>
      <c r="I77" s="22"/>
    </row>
    <row r="78" spans="2:9" s="10" customFormat="1" ht="12.75">
      <c r="B78" s="13"/>
      <c r="C78" s="13"/>
      <c r="D78" s="21"/>
      <c r="E78" s="21"/>
      <c r="G78" s="22"/>
      <c r="H78" s="22"/>
      <c r="I78" s="22"/>
    </row>
    <row r="79" spans="2:9" s="10" customFormat="1" ht="12.75">
      <c r="B79" s="13"/>
      <c r="C79" s="13"/>
      <c r="D79" s="21"/>
      <c r="E79" s="21"/>
      <c r="G79" s="22"/>
      <c r="H79" s="22"/>
      <c r="I79" s="22"/>
    </row>
    <row r="80" spans="2:9" s="10" customFormat="1" ht="12.75">
      <c r="B80" s="13"/>
      <c r="C80" s="13"/>
      <c r="D80" s="21"/>
      <c r="E80" s="21"/>
      <c r="G80" s="22"/>
      <c r="H80" s="22"/>
      <c r="I80" s="22"/>
    </row>
    <row r="81" spans="2:9" s="10" customFormat="1" ht="12.75">
      <c r="B81" s="13"/>
      <c r="C81" s="13"/>
      <c r="D81" s="21"/>
      <c r="E81" s="21"/>
      <c r="G81" s="22"/>
      <c r="H81" s="22"/>
      <c r="I81" s="22"/>
    </row>
    <row r="82" spans="2:9" s="10" customFormat="1" ht="12.75">
      <c r="B82" s="13"/>
      <c r="C82" s="13"/>
      <c r="D82" s="21"/>
      <c r="E82" s="21"/>
      <c r="G82" s="22"/>
      <c r="H82" s="22"/>
      <c r="I82" s="22"/>
    </row>
    <row r="83" spans="2:9" s="10" customFormat="1" ht="12.75">
      <c r="B83" s="13"/>
      <c r="C83" s="13"/>
      <c r="D83" s="21"/>
      <c r="E83" s="21"/>
      <c r="G83" s="22"/>
      <c r="H83" s="22"/>
      <c r="I83" s="22"/>
    </row>
    <row r="84" spans="2:9" s="10" customFormat="1" ht="12.75">
      <c r="B84" s="13"/>
      <c r="C84" s="13"/>
      <c r="D84" s="21"/>
      <c r="E84" s="21"/>
      <c r="G84" s="22"/>
      <c r="H84" s="22"/>
      <c r="I84" s="22"/>
    </row>
    <row r="85" spans="2:9" s="10" customFormat="1" ht="12.75">
      <c r="B85" s="13"/>
      <c r="C85" s="13"/>
      <c r="D85" s="21"/>
      <c r="E85" s="21"/>
      <c r="G85" s="22"/>
      <c r="H85" s="22"/>
      <c r="I85" s="22"/>
    </row>
    <row r="86" spans="2:9" s="10" customFormat="1" ht="12.75">
      <c r="B86" s="13"/>
      <c r="C86" s="13"/>
      <c r="D86" s="21"/>
      <c r="E86" s="21"/>
      <c r="G86" s="22"/>
      <c r="H86" s="22"/>
      <c r="I86" s="22"/>
    </row>
    <row r="87" spans="2:9" s="10" customFormat="1" ht="12.75">
      <c r="B87" s="13"/>
      <c r="C87" s="13"/>
      <c r="D87" s="21"/>
      <c r="E87" s="21"/>
      <c r="G87" s="22"/>
      <c r="H87" s="22"/>
      <c r="I87" s="22"/>
    </row>
    <row r="88" spans="2:9" s="10" customFormat="1" ht="12.75">
      <c r="B88" s="13"/>
      <c r="C88" s="13"/>
      <c r="D88" s="21"/>
      <c r="E88" s="21"/>
      <c r="G88" s="22"/>
      <c r="H88" s="22"/>
      <c r="I88" s="22"/>
    </row>
    <row r="89" spans="2:9" s="10" customFormat="1" ht="12.75">
      <c r="B89" s="13"/>
      <c r="C89" s="13"/>
      <c r="D89" s="21"/>
      <c r="E89" s="21"/>
      <c r="G89" s="22"/>
      <c r="H89" s="22"/>
      <c r="I89" s="22"/>
    </row>
    <row r="90" spans="2:9" s="10" customFormat="1" ht="12.75">
      <c r="B90" s="13"/>
      <c r="C90" s="13"/>
      <c r="D90" s="21"/>
      <c r="E90" s="21"/>
      <c r="G90" s="22"/>
      <c r="H90" s="22"/>
      <c r="I90" s="22"/>
    </row>
    <row r="91" spans="2:9" s="10" customFormat="1" ht="12.75">
      <c r="B91" s="13"/>
      <c r="C91" s="13"/>
      <c r="D91" s="21"/>
      <c r="E91" s="21"/>
      <c r="G91" s="22"/>
      <c r="H91" s="22"/>
      <c r="I91" s="22"/>
    </row>
    <row r="92" spans="2:9" s="10" customFormat="1" ht="12.75">
      <c r="B92" s="13"/>
      <c r="C92" s="13"/>
      <c r="D92" s="21"/>
      <c r="E92" s="21"/>
      <c r="G92" s="22"/>
      <c r="H92" s="22"/>
      <c r="I92" s="22"/>
    </row>
    <row r="93" spans="2:9" s="10" customFormat="1" ht="12.75">
      <c r="B93" s="13"/>
      <c r="C93" s="13"/>
      <c r="D93" s="21"/>
      <c r="E93" s="21"/>
      <c r="G93" s="22"/>
      <c r="H93" s="22"/>
      <c r="I93" s="22"/>
    </row>
    <row r="94" spans="2:9" s="10" customFormat="1" ht="12.75">
      <c r="B94" s="13"/>
      <c r="C94" s="13"/>
      <c r="D94" s="21"/>
      <c r="E94" s="21"/>
      <c r="G94" s="22"/>
      <c r="H94" s="22"/>
      <c r="I94" s="22"/>
    </row>
    <row r="95" spans="2:9" s="10" customFormat="1" ht="12.75">
      <c r="B95" s="13"/>
      <c r="C95" s="13"/>
      <c r="D95" s="21"/>
      <c r="E95" s="21"/>
      <c r="G95" s="22"/>
      <c r="H95" s="22"/>
      <c r="I95" s="22"/>
    </row>
    <row r="96" spans="2:9" s="10" customFormat="1" ht="12.75">
      <c r="B96" s="13"/>
      <c r="C96" s="13"/>
      <c r="D96" s="21"/>
      <c r="E96" s="21"/>
      <c r="G96" s="22"/>
      <c r="H96" s="22"/>
      <c r="I96" s="22"/>
    </row>
    <row r="97" spans="2:9" s="10" customFormat="1" ht="12.75">
      <c r="B97" s="13"/>
      <c r="C97" s="13"/>
      <c r="D97" s="21"/>
      <c r="E97" s="21"/>
      <c r="G97" s="22"/>
      <c r="H97" s="22"/>
      <c r="I97" s="22"/>
    </row>
    <row r="98" spans="2:9" s="10" customFormat="1" ht="12.75">
      <c r="B98" s="13"/>
      <c r="C98" s="13"/>
      <c r="D98" s="21"/>
      <c r="E98" s="21"/>
      <c r="G98" s="22"/>
      <c r="H98" s="22"/>
      <c r="I98" s="22"/>
    </row>
    <row r="99" spans="2:9" s="10" customFormat="1" ht="12.75">
      <c r="B99" s="13"/>
      <c r="C99" s="13"/>
      <c r="D99" s="21"/>
      <c r="E99" s="21"/>
      <c r="G99" s="22"/>
      <c r="H99" s="22"/>
      <c r="I99" s="22"/>
    </row>
    <row r="100" spans="2:9" s="10" customFormat="1" ht="12.75">
      <c r="B100" s="13"/>
      <c r="C100" s="13"/>
      <c r="D100" s="21"/>
      <c r="E100" s="21"/>
      <c r="G100" s="22"/>
      <c r="H100" s="22"/>
      <c r="I100" s="22"/>
    </row>
    <row r="101" spans="2:9" s="10" customFormat="1" ht="12.75">
      <c r="B101" s="13"/>
      <c r="C101" s="13"/>
      <c r="D101" s="21"/>
      <c r="E101" s="21"/>
      <c r="G101" s="22"/>
      <c r="H101" s="22"/>
      <c r="I101" s="22"/>
    </row>
    <row r="102" spans="2:9" s="10" customFormat="1" ht="12.75">
      <c r="B102" s="13"/>
      <c r="C102" s="13"/>
      <c r="D102" s="21"/>
      <c r="E102" s="21"/>
      <c r="G102" s="22"/>
      <c r="H102" s="22"/>
      <c r="I102" s="22"/>
    </row>
    <row r="103" spans="2:9" s="10" customFormat="1" ht="12.75">
      <c r="B103" s="13"/>
      <c r="C103" s="13"/>
      <c r="D103" s="21"/>
      <c r="E103" s="21"/>
      <c r="G103" s="22"/>
      <c r="H103" s="22"/>
      <c r="I103" s="22"/>
    </row>
    <row r="104" spans="2:9" s="10" customFormat="1" ht="12.75">
      <c r="B104" s="13"/>
      <c r="C104" s="13"/>
      <c r="D104" s="21"/>
      <c r="E104" s="21"/>
      <c r="G104" s="22"/>
      <c r="H104" s="22"/>
      <c r="I104" s="22"/>
    </row>
    <row r="105" spans="2:9" s="10" customFormat="1" ht="12.75">
      <c r="B105" s="13"/>
      <c r="C105" s="13"/>
      <c r="D105" s="21"/>
      <c r="E105" s="21"/>
      <c r="G105" s="22"/>
      <c r="H105" s="22"/>
      <c r="I105" s="22"/>
    </row>
    <row r="106" spans="2:9" s="10" customFormat="1" ht="12.75">
      <c r="B106" s="13"/>
      <c r="C106" s="13"/>
      <c r="D106" s="21"/>
      <c r="E106" s="21"/>
      <c r="G106" s="22"/>
      <c r="H106" s="22"/>
      <c r="I106" s="22"/>
    </row>
    <row r="107" spans="2:9" s="10" customFormat="1" ht="12.75">
      <c r="B107" s="13"/>
      <c r="C107" s="13"/>
      <c r="D107" s="21"/>
      <c r="E107" s="21"/>
      <c r="G107" s="22"/>
      <c r="H107" s="22"/>
      <c r="I107" s="22"/>
    </row>
    <row r="108" spans="2:9" s="10" customFormat="1" ht="12.75">
      <c r="B108" s="13"/>
      <c r="C108" s="13"/>
      <c r="D108" s="21"/>
      <c r="E108" s="21"/>
      <c r="G108" s="22"/>
      <c r="H108" s="22"/>
      <c r="I108" s="22"/>
    </row>
    <row r="109" spans="2:9" s="10" customFormat="1" ht="12.75">
      <c r="B109" s="13"/>
      <c r="C109" s="13"/>
      <c r="D109" s="21"/>
      <c r="E109" s="21"/>
      <c r="G109" s="22"/>
      <c r="H109" s="22"/>
      <c r="I109" s="22"/>
    </row>
    <row r="110" spans="2:9" s="10" customFormat="1" ht="12.75">
      <c r="B110" s="13"/>
      <c r="C110" s="13"/>
      <c r="D110" s="21"/>
      <c r="E110" s="21"/>
      <c r="G110" s="22"/>
      <c r="H110" s="22"/>
      <c r="I110" s="22"/>
    </row>
    <row r="111" spans="2:9" s="10" customFormat="1" ht="12.75">
      <c r="B111" s="13"/>
      <c r="C111" s="13"/>
      <c r="D111" s="21"/>
      <c r="E111" s="21"/>
      <c r="G111" s="22"/>
      <c r="H111" s="22"/>
      <c r="I111" s="22"/>
    </row>
    <row r="112" spans="2:9" s="10" customFormat="1" ht="12.75">
      <c r="B112" s="13"/>
      <c r="C112" s="13"/>
      <c r="D112" s="21"/>
      <c r="E112" s="21"/>
      <c r="G112" s="22"/>
      <c r="H112" s="22"/>
      <c r="I112" s="22"/>
    </row>
    <row r="113" spans="2:9" s="10" customFormat="1" ht="12.75">
      <c r="B113" s="13"/>
      <c r="C113" s="13"/>
      <c r="D113" s="21"/>
      <c r="E113" s="21"/>
      <c r="G113" s="22"/>
      <c r="H113" s="22"/>
      <c r="I113" s="22"/>
    </row>
    <row r="114" spans="2:9" s="10" customFormat="1" ht="12.75">
      <c r="B114" s="13"/>
      <c r="C114" s="13"/>
      <c r="D114" s="21"/>
      <c r="E114" s="21"/>
      <c r="G114" s="22"/>
      <c r="H114" s="22"/>
      <c r="I114" s="22"/>
    </row>
    <row r="115" spans="2:9" s="10" customFormat="1" ht="12.75">
      <c r="B115" s="13"/>
      <c r="C115" s="13"/>
      <c r="D115" s="21"/>
      <c r="E115" s="21"/>
      <c r="G115" s="22"/>
      <c r="H115" s="22"/>
      <c r="I115" s="22"/>
    </row>
    <row r="116" spans="2:9" s="10" customFormat="1" ht="12.75">
      <c r="B116" s="13"/>
      <c r="C116" s="13"/>
      <c r="D116" s="21"/>
      <c r="E116" s="21"/>
      <c r="G116" s="22"/>
      <c r="H116" s="22"/>
      <c r="I116" s="22"/>
    </row>
    <row r="117" spans="2:9" s="10" customFormat="1" ht="12.75">
      <c r="B117" s="13"/>
      <c r="C117" s="13"/>
      <c r="D117" s="21"/>
      <c r="E117" s="21"/>
      <c r="G117" s="22"/>
      <c r="H117" s="22"/>
      <c r="I117" s="22"/>
    </row>
    <row r="118" spans="2:9" s="10" customFormat="1" ht="12.75">
      <c r="B118" s="13"/>
      <c r="C118" s="13"/>
      <c r="D118" s="21"/>
      <c r="E118" s="21"/>
      <c r="G118" s="22"/>
      <c r="H118" s="22"/>
      <c r="I118" s="22"/>
    </row>
    <row r="119" spans="2:9" s="10" customFormat="1" ht="12.75">
      <c r="B119" s="13"/>
      <c r="C119" s="13"/>
      <c r="D119" s="21"/>
      <c r="E119" s="21"/>
      <c r="G119" s="22"/>
      <c r="H119" s="22"/>
      <c r="I119" s="22"/>
    </row>
    <row r="120" spans="2:9" s="10" customFormat="1" ht="12.75">
      <c r="B120" s="13"/>
      <c r="C120" s="13"/>
      <c r="D120" s="21"/>
      <c r="E120" s="21"/>
      <c r="G120" s="22"/>
      <c r="H120" s="22"/>
      <c r="I120" s="22"/>
    </row>
    <row r="121" spans="2:9" s="10" customFormat="1" ht="12.75">
      <c r="B121" s="13"/>
      <c r="C121" s="13"/>
      <c r="D121" s="21"/>
      <c r="E121" s="21"/>
      <c r="G121" s="22"/>
      <c r="H121" s="22"/>
      <c r="I121" s="22"/>
    </row>
    <row r="122" spans="2:9" s="10" customFormat="1" ht="12.75">
      <c r="B122" s="13"/>
      <c r="C122" s="13"/>
      <c r="D122" s="21"/>
      <c r="E122" s="21"/>
      <c r="G122" s="22"/>
      <c r="H122" s="22"/>
      <c r="I122" s="22"/>
    </row>
    <row r="123" spans="2:9" s="10" customFormat="1" ht="12.75">
      <c r="B123" s="13"/>
      <c r="C123" s="13"/>
      <c r="D123" s="21"/>
      <c r="E123" s="21"/>
      <c r="G123" s="22"/>
      <c r="H123" s="22"/>
      <c r="I123" s="22"/>
    </row>
    <row r="124" spans="2:9" s="10" customFormat="1" ht="12.75">
      <c r="B124" s="13"/>
      <c r="C124" s="13"/>
      <c r="D124" s="21"/>
      <c r="E124" s="21"/>
      <c r="G124" s="22"/>
      <c r="H124" s="22"/>
      <c r="I124" s="22"/>
    </row>
    <row r="125" spans="2:9" s="10" customFormat="1" ht="12.75">
      <c r="B125" s="13"/>
      <c r="C125" s="13"/>
      <c r="D125" s="21"/>
      <c r="E125" s="21"/>
      <c r="G125" s="22"/>
      <c r="H125" s="22"/>
      <c r="I125" s="22"/>
    </row>
    <row r="126" spans="2:9" s="10" customFormat="1" ht="12.75">
      <c r="B126" s="13"/>
      <c r="C126" s="13"/>
      <c r="D126" s="21"/>
      <c r="E126" s="21"/>
      <c r="G126" s="22"/>
      <c r="H126" s="22"/>
      <c r="I126" s="22"/>
    </row>
    <row r="127" spans="2:9" s="10" customFormat="1" ht="12.75">
      <c r="B127" s="13"/>
      <c r="C127" s="13"/>
      <c r="D127" s="21"/>
      <c r="E127" s="21"/>
      <c r="G127" s="22"/>
      <c r="H127" s="22"/>
      <c r="I127" s="22"/>
    </row>
    <row r="128" spans="2:9" s="10" customFormat="1" ht="12.75">
      <c r="B128" s="13"/>
      <c r="C128" s="13"/>
      <c r="D128" s="21"/>
      <c r="E128" s="21"/>
      <c r="G128" s="22"/>
      <c r="H128" s="22"/>
      <c r="I128" s="22"/>
    </row>
    <row r="129" spans="2:9" s="10" customFormat="1" ht="12.75">
      <c r="B129" s="13"/>
      <c r="C129" s="13"/>
      <c r="D129" s="21"/>
      <c r="E129" s="21"/>
      <c r="G129" s="22"/>
      <c r="H129" s="22"/>
      <c r="I129" s="22"/>
    </row>
    <row r="130" spans="2:9" s="10" customFormat="1" ht="12.75">
      <c r="B130" s="13"/>
      <c r="C130" s="13"/>
      <c r="D130" s="21"/>
      <c r="E130" s="21"/>
      <c r="G130" s="22"/>
      <c r="H130" s="22"/>
      <c r="I130" s="22"/>
    </row>
    <row r="131" spans="2:9" s="10" customFormat="1" ht="12.75">
      <c r="B131" s="13"/>
      <c r="C131" s="13"/>
      <c r="D131" s="21"/>
      <c r="E131" s="21"/>
      <c r="G131" s="22"/>
      <c r="H131" s="22"/>
      <c r="I131" s="22"/>
    </row>
    <row r="132" spans="2:9" s="10" customFormat="1" ht="12.75">
      <c r="B132" s="13"/>
      <c r="C132" s="13"/>
      <c r="D132" s="21"/>
      <c r="E132" s="21"/>
      <c r="G132" s="22"/>
      <c r="H132" s="22"/>
      <c r="I132" s="22"/>
    </row>
    <row r="133" spans="2:9" s="10" customFormat="1" ht="12.75">
      <c r="B133" s="13"/>
      <c r="C133" s="13"/>
      <c r="D133" s="21"/>
      <c r="E133" s="21"/>
      <c r="G133" s="22"/>
      <c r="H133" s="22"/>
      <c r="I133" s="22"/>
    </row>
    <row r="134" spans="2:9" s="10" customFormat="1" ht="12.75">
      <c r="B134" s="13"/>
      <c r="C134" s="13"/>
      <c r="D134" s="21"/>
      <c r="E134" s="21"/>
      <c r="G134" s="22"/>
      <c r="H134" s="22"/>
      <c r="I134" s="22"/>
    </row>
    <row r="135" spans="2:9" s="10" customFormat="1" ht="12.75">
      <c r="B135" s="13"/>
      <c r="C135" s="13"/>
      <c r="D135" s="21"/>
      <c r="E135" s="21"/>
      <c r="G135" s="22"/>
      <c r="H135" s="22"/>
      <c r="I135" s="22"/>
    </row>
    <row r="136" spans="2:9" s="10" customFormat="1" ht="12.75">
      <c r="B136" s="13"/>
      <c r="C136" s="13"/>
      <c r="D136" s="21"/>
      <c r="E136" s="21"/>
      <c r="G136" s="22"/>
      <c r="H136" s="22"/>
      <c r="I136" s="22"/>
    </row>
    <row r="137" spans="2:9" s="10" customFormat="1" ht="12.75">
      <c r="B137" s="13"/>
      <c r="C137" s="13"/>
      <c r="D137" s="21"/>
      <c r="E137" s="21"/>
      <c r="G137" s="22"/>
      <c r="H137" s="22"/>
      <c r="I137" s="22"/>
    </row>
    <row r="138" spans="2:9" s="10" customFormat="1" ht="12.75">
      <c r="B138" s="13"/>
      <c r="C138" s="13"/>
      <c r="D138" s="21"/>
      <c r="E138" s="21"/>
      <c r="G138" s="22"/>
      <c r="H138" s="22"/>
      <c r="I138" s="22"/>
    </row>
    <row r="139" spans="2:9" s="10" customFormat="1" ht="12.75">
      <c r="B139" s="13"/>
      <c r="C139" s="13"/>
      <c r="D139" s="21"/>
      <c r="E139" s="21"/>
      <c r="G139" s="22"/>
      <c r="H139" s="22"/>
      <c r="I139" s="22"/>
    </row>
    <row r="140" spans="2:9" s="10" customFormat="1" ht="12.75">
      <c r="B140" s="13"/>
      <c r="C140" s="13"/>
      <c r="D140" s="21"/>
      <c r="E140" s="21"/>
      <c r="G140" s="22"/>
      <c r="H140" s="22"/>
      <c r="I140" s="22"/>
    </row>
    <row r="141" spans="2:9" s="10" customFormat="1" ht="12.75">
      <c r="B141" s="13"/>
      <c r="C141" s="13"/>
      <c r="D141" s="21"/>
      <c r="E141" s="21"/>
      <c r="G141" s="22"/>
      <c r="H141" s="22"/>
      <c r="I141" s="22"/>
    </row>
    <row r="142" spans="2:9" s="10" customFormat="1" ht="12.75">
      <c r="B142" s="13"/>
      <c r="C142" s="13"/>
      <c r="D142" s="21"/>
      <c r="E142" s="21"/>
      <c r="G142" s="22"/>
      <c r="H142" s="22"/>
      <c r="I142" s="22"/>
    </row>
    <row r="143" spans="2:9" s="10" customFormat="1" ht="12.75">
      <c r="B143" s="13"/>
      <c r="C143" s="13"/>
      <c r="D143" s="21"/>
      <c r="E143" s="21"/>
      <c r="G143" s="22"/>
      <c r="H143" s="22"/>
      <c r="I143" s="22"/>
    </row>
    <row r="144" spans="2:9" s="10" customFormat="1" ht="12.75">
      <c r="B144" s="13"/>
      <c r="C144" s="13"/>
      <c r="D144" s="21"/>
      <c r="E144" s="21"/>
      <c r="G144" s="22"/>
      <c r="H144" s="22"/>
      <c r="I144" s="22"/>
    </row>
    <row r="145" spans="2:9" s="10" customFormat="1" ht="12.75">
      <c r="B145" s="13"/>
      <c r="C145" s="13"/>
      <c r="D145" s="21"/>
      <c r="E145" s="21"/>
      <c r="G145" s="22"/>
      <c r="H145" s="22"/>
      <c r="I145" s="22"/>
    </row>
    <row r="146" spans="2:9" s="10" customFormat="1" ht="12.75">
      <c r="B146" s="13"/>
      <c r="C146" s="13"/>
      <c r="D146" s="21"/>
      <c r="E146" s="21"/>
      <c r="G146" s="22"/>
      <c r="H146" s="22"/>
      <c r="I146" s="22"/>
    </row>
    <row r="147" spans="2:9" s="10" customFormat="1" ht="12.75">
      <c r="B147" s="13"/>
      <c r="C147" s="13"/>
      <c r="D147" s="21"/>
      <c r="E147" s="21"/>
      <c r="G147" s="22"/>
      <c r="H147" s="22"/>
      <c r="I147" s="22"/>
    </row>
    <row r="148" spans="2:9" s="10" customFormat="1" ht="12.75">
      <c r="B148" s="13"/>
      <c r="C148" s="13"/>
      <c r="D148" s="21"/>
      <c r="E148" s="21"/>
      <c r="G148" s="22"/>
      <c r="H148" s="22"/>
      <c r="I148" s="22"/>
    </row>
    <row r="149" spans="2:9" s="10" customFormat="1" ht="12.75">
      <c r="B149" s="13"/>
      <c r="C149" s="13"/>
      <c r="D149" s="21"/>
      <c r="E149" s="21"/>
      <c r="G149" s="22"/>
      <c r="H149" s="22"/>
      <c r="I149" s="22"/>
    </row>
    <row r="150" spans="2:9" s="10" customFormat="1" ht="12.75">
      <c r="B150" s="13"/>
      <c r="C150" s="13"/>
      <c r="D150" s="21"/>
      <c r="E150" s="21"/>
      <c r="G150" s="22"/>
      <c r="H150" s="22"/>
      <c r="I150" s="22"/>
    </row>
    <row r="151" spans="2:9" s="10" customFormat="1" ht="12.75">
      <c r="B151" s="13"/>
      <c r="C151" s="13"/>
      <c r="D151" s="21"/>
      <c r="E151" s="21"/>
      <c r="G151" s="22"/>
      <c r="H151" s="22"/>
      <c r="I151" s="22"/>
    </row>
    <row r="152" spans="2:9" s="10" customFormat="1" ht="12.75">
      <c r="B152" s="13"/>
      <c r="C152" s="13"/>
      <c r="D152" s="21"/>
      <c r="E152" s="21"/>
      <c r="G152" s="22"/>
      <c r="H152" s="22"/>
      <c r="I152" s="22"/>
    </row>
    <row r="153" spans="2:9" s="10" customFormat="1" ht="12.75">
      <c r="B153" s="13"/>
      <c r="C153" s="13"/>
      <c r="D153" s="21"/>
      <c r="E153" s="21"/>
      <c r="G153" s="22"/>
      <c r="H153" s="22"/>
      <c r="I153" s="22"/>
    </row>
    <row r="154" spans="2:9" s="10" customFormat="1" ht="12.75">
      <c r="B154" s="13"/>
      <c r="C154" s="13"/>
      <c r="D154" s="21"/>
      <c r="E154" s="21"/>
      <c r="G154" s="22"/>
      <c r="H154" s="22"/>
      <c r="I154" s="22"/>
    </row>
    <row r="155" spans="2:9" s="10" customFormat="1" ht="12.75">
      <c r="B155" s="13"/>
      <c r="C155" s="13"/>
      <c r="D155" s="21"/>
      <c r="E155" s="21"/>
      <c r="G155" s="22"/>
      <c r="H155" s="22"/>
      <c r="I155" s="22"/>
    </row>
    <row r="156" spans="2:9" s="10" customFormat="1" ht="12.75">
      <c r="B156" s="13"/>
      <c r="C156" s="13"/>
      <c r="D156" s="21"/>
      <c r="E156" s="21"/>
      <c r="G156" s="22"/>
      <c r="H156" s="22"/>
      <c r="I156" s="22"/>
    </row>
    <row r="157" spans="2:9" s="10" customFormat="1" ht="12.75">
      <c r="B157" s="13"/>
      <c r="C157" s="13"/>
      <c r="D157" s="21"/>
      <c r="E157" s="21"/>
      <c r="G157" s="22"/>
      <c r="H157" s="22"/>
      <c r="I157" s="22"/>
    </row>
    <row r="158" spans="2:9" s="10" customFormat="1" ht="12.75">
      <c r="B158" s="13"/>
      <c r="C158" s="13"/>
      <c r="D158" s="21"/>
      <c r="E158" s="21"/>
      <c r="G158" s="22"/>
      <c r="H158" s="22"/>
      <c r="I158" s="22"/>
    </row>
    <row r="159" spans="2:9" s="10" customFormat="1" ht="12.75">
      <c r="B159" s="13"/>
      <c r="C159" s="13"/>
      <c r="D159" s="21"/>
      <c r="E159" s="21"/>
      <c r="G159" s="22"/>
      <c r="H159" s="22"/>
      <c r="I159" s="22"/>
    </row>
    <row r="160" spans="2:9" s="10" customFormat="1" ht="12.75">
      <c r="B160" s="13"/>
      <c r="C160" s="13"/>
      <c r="D160" s="21"/>
      <c r="E160" s="21"/>
      <c r="G160" s="22"/>
      <c r="H160" s="22"/>
      <c r="I160" s="22"/>
    </row>
    <row r="161" spans="2:9" s="10" customFormat="1" ht="12.75">
      <c r="B161" s="13"/>
      <c r="C161" s="13"/>
      <c r="D161" s="21"/>
      <c r="E161" s="21"/>
      <c r="G161" s="22"/>
      <c r="H161" s="22"/>
      <c r="I161" s="22"/>
    </row>
    <row r="162" spans="2:9" s="10" customFormat="1" ht="12.75">
      <c r="B162" s="13"/>
      <c r="C162" s="13"/>
      <c r="D162" s="21"/>
      <c r="E162" s="21"/>
      <c r="G162" s="22"/>
      <c r="H162" s="22"/>
      <c r="I162" s="22"/>
    </row>
    <row r="163" spans="2:9" s="10" customFormat="1" ht="12.75">
      <c r="B163" s="13"/>
      <c r="C163" s="13"/>
      <c r="D163" s="21"/>
      <c r="E163" s="21"/>
      <c r="G163" s="22"/>
      <c r="H163" s="22"/>
      <c r="I163" s="22"/>
    </row>
    <row r="164" spans="2:9" s="10" customFormat="1" ht="12.75">
      <c r="B164" s="13"/>
      <c r="C164" s="13"/>
      <c r="D164" s="21"/>
      <c r="E164" s="21"/>
      <c r="G164" s="22"/>
      <c r="H164" s="22"/>
      <c r="I164" s="22"/>
    </row>
    <row r="165" spans="2:9" s="10" customFormat="1" ht="12.75">
      <c r="B165" s="13"/>
      <c r="C165" s="13"/>
      <c r="D165" s="21"/>
      <c r="E165" s="21"/>
      <c r="G165" s="22"/>
      <c r="H165" s="22"/>
      <c r="I165" s="22"/>
    </row>
    <row r="166" spans="2:9" s="10" customFormat="1" ht="12.75">
      <c r="B166" s="13"/>
      <c r="C166" s="13"/>
      <c r="D166" s="21"/>
      <c r="E166" s="21"/>
      <c r="G166" s="22"/>
      <c r="H166" s="22"/>
      <c r="I166" s="22"/>
    </row>
    <row r="167" spans="2:9" s="10" customFormat="1" ht="12.75">
      <c r="B167" s="13"/>
      <c r="C167" s="13"/>
      <c r="D167" s="21"/>
      <c r="E167" s="21"/>
      <c r="G167" s="22"/>
      <c r="H167" s="22"/>
      <c r="I167" s="22"/>
    </row>
    <row r="168" spans="2:9" s="10" customFormat="1" ht="12.75">
      <c r="B168" s="13"/>
      <c r="C168" s="13"/>
      <c r="D168" s="21"/>
      <c r="E168" s="21"/>
      <c r="G168" s="22"/>
      <c r="H168" s="22"/>
      <c r="I168" s="22"/>
    </row>
    <row r="169" spans="2:9" s="10" customFormat="1" ht="12.75">
      <c r="B169" s="13"/>
      <c r="C169" s="13"/>
      <c r="D169" s="21"/>
      <c r="E169" s="21"/>
      <c r="G169" s="22"/>
      <c r="H169" s="22"/>
      <c r="I169" s="22"/>
    </row>
    <row r="170" spans="2:9" s="10" customFormat="1" ht="12.75">
      <c r="B170" s="13"/>
      <c r="C170" s="13"/>
      <c r="D170" s="21"/>
      <c r="E170" s="21"/>
      <c r="G170" s="22"/>
      <c r="H170" s="22"/>
      <c r="I170" s="22"/>
    </row>
    <row r="171" spans="2:9" s="10" customFormat="1" ht="12.75">
      <c r="B171" s="13"/>
      <c r="C171" s="13"/>
      <c r="D171" s="21"/>
      <c r="E171" s="21"/>
      <c r="G171" s="22"/>
      <c r="H171" s="22"/>
      <c r="I171" s="22"/>
    </row>
    <row r="172" spans="2:9" s="10" customFormat="1" ht="12.75">
      <c r="B172" s="13"/>
      <c r="C172" s="13"/>
      <c r="D172" s="21"/>
      <c r="E172" s="21"/>
      <c r="G172" s="22"/>
      <c r="H172" s="22"/>
      <c r="I172" s="22"/>
    </row>
    <row r="173" spans="2:9" s="10" customFormat="1" ht="12.75">
      <c r="B173" s="13"/>
      <c r="C173" s="13"/>
      <c r="D173" s="21"/>
      <c r="E173" s="21"/>
      <c r="G173" s="22"/>
      <c r="H173" s="22"/>
      <c r="I173" s="22"/>
    </row>
    <row r="174" spans="2:9" s="10" customFormat="1" ht="12.75">
      <c r="B174" s="13"/>
      <c r="C174" s="13"/>
      <c r="D174" s="21"/>
      <c r="E174" s="21"/>
      <c r="G174" s="22"/>
      <c r="H174" s="22"/>
      <c r="I174" s="22"/>
    </row>
    <row r="175" spans="2:9" s="10" customFormat="1" ht="12.75">
      <c r="B175" s="13"/>
      <c r="C175" s="13"/>
      <c r="D175" s="21"/>
      <c r="E175" s="21"/>
      <c r="G175" s="22"/>
      <c r="H175" s="22"/>
      <c r="I175" s="22"/>
    </row>
    <row r="176" spans="2:9" s="10" customFormat="1" ht="12.75">
      <c r="B176" s="13"/>
      <c r="C176" s="13"/>
      <c r="D176" s="21"/>
      <c r="E176" s="21"/>
      <c r="G176" s="22"/>
      <c r="H176" s="22"/>
      <c r="I176" s="22"/>
    </row>
    <row r="177" spans="2:9" s="10" customFormat="1" ht="12.75">
      <c r="B177" s="13"/>
      <c r="C177" s="13"/>
      <c r="D177" s="21"/>
      <c r="E177" s="21"/>
      <c r="G177" s="22"/>
      <c r="H177" s="22"/>
      <c r="I177" s="22"/>
    </row>
    <row r="178" spans="2:9" s="10" customFormat="1" ht="12.75">
      <c r="B178" s="13"/>
      <c r="C178" s="13"/>
      <c r="D178" s="21"/>
      <c r="E178" s="21"/>
      <c r="G178" s="22"/>
      <c r="H178" s="22"/>
      <c r="I178" s="22"/>
    </row>
    <row r="179" spans="2:9" s="10" customFormat="1" ht="12.75">
      <c r="B179" s="13"/>
      <c r="C179" s="13"/>
      <c r="D179" s="21"/>
      <c r="E179" s="21"/>
      <c r="G179" s="22"/>
      <c r="H179" s="22"/>
      <c r="I179" s="22"/>
    </row>
    <row r="180" spans="2:9" s="10" customFormat="1" ht="12.75">
      <c r="B180" s="13"/>
      <c r="C180" s="13"/>
      <c r="D180" s="21"/>
      <c r="E180" s="21"/>
      <c r="G180" s="22"/>
      <c r="H180" s="22"/>
      <c r="I180" s="22"/>
    </row>
    <row r="181" spans="2:9" s="10" customFormat="1" ht="12.75">
      <c r="B181" s="13"/>
      <c r="C181" s="13"/>
      <c r="D181" s="21"/>
      <c r="E181" s="21"/>
      <c r="G181" s="22"/>
      <c r="H181" s="22"/>
      <c r="I181" s="22"/>
    </row>
    <row r="182" spans="2:9" s="10" customFormat="1" ht="12.75">
      <c r="B182" s="13"/>
      <c r="C182" s="13"/>
      <c r="D182" s="21"/>
      <c r="E182" s="21"/>
      <c r="G182" s="22"/>
      <c r="H182" s="22"/>
      <c r="I182" s="22"/>
    </row>
    <row r="183" spans="2:9" s="10" customFormat="1" ht="12.75">
      <c r="B183" s="13"/>
      <c r="C183" s="13"/>
      <c r="D183" s="21"/>
      <c r="E183" s="21"/>
      <c r="G183" s="22"/>
      <c r="H183" s="22"/>
      <c r="I183" s="22"/>
    </row>
    <row r="184" spans="2:9" s="10" customFormat="1" ht="12.75">
      <c r="B184" s="13"/>
      <c r="C184" s="13"/>
      <c r="D184" s="21"/>
      <c r="E184" s="21"/>
      <c r="G184" s="22"/>
      <c r="H184" s="22"/>
      <c r="I184" s="22"/>
    </row>
    <row r="185" spans="2:9" s="10" customFormat="1" ht="12.75">
      <c r="B185" s="13"/>
      <c r="C185" s="13"/>
      <c r="D185" s="21"/>
      <c r="E185" s="21"/>
      <c r="G185" s="22"/>
      <c r="H185" s="22"/>
      <c r="I185" s="22"/>
    </row>
    <row r="186" spans="2:9" s="10" customFormat="1" ht="12.75">
      <c r="B186" s="13"/>
      <c r="C186" s="13"/>
      <c r="D186" s="21"/>
      <c r="E186" s="21"/>
      <c r="G186" s="22"/>
      <c r="H186" s="22"/>
      <c r="I186" s="22"/>
    </row>
    <row r="187" spans="2:9" s="10" customFormat="1" ht="12.75">
      <c r="B187" s="13"/>
      <c r="C187" s="13"/>
      <c r="D187" s="21"/>
      <c r="E187" s="21"/>
      <c r="G187" s="22"/>
      <c r="H187" s="22"/>
      <c r="I187" s="22"/>
    </row>
    <row r="188" spans="2:9" s="10" customFormat="1" ht="12.75">
      <c r="B188" s="13"/>
      <c r="C188" s="13"/>
      <c r="D188" s="21"/>
      <c r="E188" s="21"/>
      <c r="G188" s="22"/>
      <c r="H188" s="22"/>
      <c r="I188" s="22"/>
    </row>
    <row r="189" spans="2:9" s="10" customFormat="1" ht="12.75">
      <c r="B189" s="13"/>
      <c r="C189" s="13"/>
      <c r="D189" s="21"/>
      <c r="E189" s="21"/>
      <c r="G189" s="22"/>
      <c r="H189" s="22"/>
      <c r="I189" s="22"/>
    </row>
    <row r="190" spans="2:9" s="10" customFormat="1" ht="12.75">
      <c r="B190" s="13"/>
      <c r="C190" s="13"/>
      <c r="D190" s="21"/>
      <c r="E190" s="21"/>
      <c r="G190" s="22"/>
      <c r="H190" s="22"/>
      <c r="I190" s="22"/>
    </row>
    <row r="191" spans="2:9" s="10" customFormat="1" ht="12.75">
      <c r="B191" s="13"/>
      <c r="C191" s="13"/>
      <c r="D191" s="21"/>
      <c r="E191" s="21"/>
      <c r="G191" s="22"/>
      <c r="H191" s="22"/>
      <c r="I191" s="22"/>
    </row>
    <row r="192" spans="2:9" s="10" customFormat="1" ht="12.75">
      <c r="B192" s="13"/>
      <c r="C192" s="13"/>
      <c r="D192" s="21"/>
      <c r="E192" s="21"/>
      <c r="G192" s="22"/>
      <c r="H192" s="22"/>
      <c r="I192" s="22"/>
    </row>
    <row r="193" spans="2:9" s="10" customFormat="1" ht="12.75">
      <c r="B193" s="13"/>
      <c r="C193" s="13"/>
      <c r="D193" s="21"/>
      <c r="E193" s="21"/>
      <c r="G193" s="22"/>
      <c r="H193" s="22"/>
      <c r="I193" s="22"/>
    </row>
    <row r="194" spans="2:9" s="10" customFormat="1" ht="12.75">
      <c r="B194" s="13"/>
      <c r="C194" s="13"/>
      <c r="D194" s="21"/>
      <c r="E194" s="21"/>
      <c r="G194" s="22"/>
      <c r="H194" s="22"/>
      <c r="I194" s="22"/>
    </row>
    <row r="195" spans="2:9" s="10" customFormat="1" ht="12.75">
      <c r="B195" s="13"/>
      <c r="C195" s="13"/>
      <c r="D195" s="21"/>
      <c r="E195" s="21"/>
      <c r="G195" s="22"/>
      <c r="H195" s="22"/>
      <c r="I195" s="22"/>
    </row>
    <row r="196" spans="2:9" s="10" customFormat="1" ht="12.75">
      <c r="B196" s="13"/>
      <c r="C196" s="13"/>
      <c r="D196" s="21"/>
      <c r="E196" s="21"/>
      <c r="G196" s="22"/>
      <c r="H196" s="22"/>
      <c r="I196" s="22"/>
    </row>
    <row r="197" spans="2:9" s="10" customFormat="1" ht="12.75">
      <c r="B197" s="13"/>
      <c r="C197" s="13"/>
      <c r="D197" s="21"/>
      <c r="E197" s="21"/>
      <c r="G197" s="22"/>
      <c r="H197" s="22"/>
      <c r="I197" s="22"/>
    </row>
    <row r="198" spans="2:9" s="10" customFormat="1" ht="12.75">
      <c r="B198" s="13"/>
      <c r="C198" s="13"/>
      <c r="D198" s="21"/>
      <c r="E198" s="21"/>
      <c r="G198" s="22"/>
      <c r="H198" s="22"/>
      <c r="I198" s="22"/>
    </row>
    <row r="199" spans="2:9" s="10" customFormat="1" ht="12.75">
      <c r="B199" s="13"/>
      <c r="C199" s="13"/>
      <c r="D199" s="21"/>
      <c r="E199" s="21"/>
      <c r="G199" s="22"/>
      <c r="H199" s="22"/>
      <c r="I199" s="22"/>
    </row>
    <row r="200" spans="2:9" s="10" customFormat="1" ht="12.75">
      <c r="B200" s="13"/>
      <c r="C200" s="13"/>
      <c r="D200" s="21"/>
      <c r="E200" s="21"/>
      <c r="G200" s="22"/>
      <c r="H200" s="22"/>
      <c r="I200" s="22"/>
    </row>
    <row r="201" spans="2:9" s="10" customFormat="1" ht="12.75">
      <c r="B201" s="13"/>
      <c r="C201" s="13"/>
      <c r="D201" s="21"/>
      <c r="E201" s="21"/>
      <c r="G201" s="22"/>
      <c r="H201" s="22"/>
      <c r="I201" s="22"/>
    </row>
    <row r="202" spans="2:9" s="10" customFormat="1" ht="12.75">
      <c r="B202" s="13"/>
      <c r="C202" s="13"/>
      <c r="D202" s="21"/>
      <c r="E202" s="21"/>
      <c r="G202" s="22"/>
      <c r="H202" s="22"/>
      <c r="I202" s="22"/>
    </row>
  </sheetData>
  <sheetProtection/>
  <mergeCells count="5">
    <mergeCell ref="D9:D10"/>
    <mergeCell ref="C9:C10"/>
    <mergeCell ref="A60:C60"/>
    <mergeCell ref="A2:T3"/>
    <mergeCell ref="B6:C6"/>
  </mergeCells>
  <printOptions horizontalCentered="1" verticalCentered="1"/>
  <pageMargins left="0" right="0" top="0" bottom="0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Tajnik</cp:lastModifiedBy>
  <cp:lastPrinted>2013-05-09T10:46:32Z</cp:lastPrinted>
  <dcterms:created xsi:type="dcterms:W3CDTF">2005-08-25T08:00:13Z</dcterms:created>
  <dcterms:modified xsi:type="dcterms:W3CDTF">2013-05-10T07:21:10Z</dcterms:modified>
  <cp:category/>
  <cp:version/>
  <cp:contentType/>
  <cp:contentStatus/>
</cp:coreProperties>
</file>